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Mission Control" sheetId="1" state="visible" r:id="rId1"/>
    <sheet xmlns:r="http://schemas.openxmlformats.org/officeDocument/2006/relationships" name="Per-Show P&amp;L" sheetId="2" state="visible" r:id="rId2"/>
    <sheet xmlns:r="http://schemas.openxmlformats.org/officeDocument/2006/relationships" name="Tour Overview" sheetId="3" state="visible" r:id="rId3"/>
    <sheet xmlns:r="http://schemas.openxmlformats.org/officeDocument/2006/relationships" name="Episode 2 - Math of War" sheetId="4" state="visible" r:id="rId4"/>
    <sheet xmlns:r="http://schemas.openxmlformats.org/officeDocument/2006/relationships" name="Tour Finance Dashboard" sheetId="5" state="visible" r:id="rId5"/>
    <sheet xmlns:r="http://schemas.openxmlformats.org/officeDocument/2006/relationships" name="Budget Planner" sheetId="6" state="visible" r:id="rId6"/>
    <sheet xmlns:r="http://schemas.openxmlformats.org/officeDocument/2006/relationships" name="Routing" sheetId="7" state="visible" r:id="rId7"/>
    <sheet xmlns:r="http://schemas.openxmlformats.org/officeDocument/2006/relationships" name="Show Settlement" sheetId="8" state="visible" r:id="rId8"/>
    <sheet xmlns:r="http://schemas.openxmlformats.org/officeDocument/2006/relationships" name="Merch Inventory" sheetId="9" state="visible" r:id="rId9"/>
    <sheet xmlns:r="http://schemas.openxmlformats.org/officeDocument/2006/relationships" name="Promo Plan" sheetId="10" state="visible" r:id="rId10"/>
    <sheet xmlns:r="http://schemas.openxmlformats.org/officeDocument/2006/relationships" name="Daily Cash Log" sheetId="11" state="visible" r:id="rId11"/>
  </sheets>
  <definedNames/>
</workbook>
</file>

<file path=xl/styles.xml><?xml version="1.0" encoding="utf-8"?>
<styleSheet xmlns="http://schemas.openxmlformats.org/spreadsheetml/2006/main">
  <numFmts count="11">
    <numFmt numFmtId="164" formatCode="mmm d, yyyy"/>
    <numFmt numFmtId="165" formatCode="#,##0;[Red](#,##0);&quot;-&quot;"/>
    <numFmt numFmtId="166" formatCode="$#,##0;[Red]($#,##0);&quot;-&quot;"/>
    <numFmt numFmtId="167" formatCode="0.0%"/>
    <numFmt numFmtId="168" formatCode="0.0"/>
    <numFmt numFmtId="169" formatCode="$#,##0.00"/>
    <numFmt numFmtId="170" formatCode="$0.00"/>
    <numFmt numFmtId="171" formatCode="$#,##0"/>
    <numFmt numFmtId="172" formatCode="$0"/>
    <numFmt numFmtId="173" formatCode="mm/dd/yyyy"/>
    <numFmt numFmtId="174" formatCode="&quot;$&quot;#,##0.00_-"/>
  </numFmts>
  <fonts count="18">
    <font>
      <name val="Calibri"/>
      <family val="2"/>
      <color theme="1"/>
      <sz val="11"/>
      <scheme val="minor"/>
    </font>
    <font>
      <b val="1"/>
      <color rgb="00111827"/>
      <sz val="16"/>
    </font>
    <font>
      <b val="1"/>
      <color rgb="00FFFFFF"/>
    </font>
    <font>
      <b val="1"/>
      <color rgb="00111827"/>
    </font>
    <font>
      <color rgb="002563EB"/>
    </font>
    <font>
      <color rgb="00374151"/>
    </font>
    <font>
      <b val="1"/>
      <color rgb="00111827"/>
      <sz val="14"/>
    </font>
    <font>
      <color rgb="00111827"/>
    </font>
    <font>
      <i val="1"/>
      <color rgb="006B7280"/>
    </font>
    <font>
      <b val="1"/>
      <color rgb="00111827"/>
      <sz val="18"/>
    </font>
    <font>
      <i val="1"/>
      <color rgb="00374151"/>
      <sz val="11"/>
    </font>
    <font>
      <color rgb="00111827"/>
      <sz val="11"/>
    </font>
    <font>
      <color rgb="007C2D12"/>
      <sz val="11"/>
    </font>
    <font>
      <b val="1"/>
    </font>
    <font>
      <b val="1"/>
      <sz val="16"/>
    </font>
    <font>
      <i val="1"/>
      <color rgb="00374151"/>
    </font>
    <font>
      <b val="1"/>
      <sz val="12"/>
    </font>
    <font>
      <b val="1"/>
      <sz val="14"/>
    </font>
  </fonts>
  <fills count="10">
    <fill>
      <patternFill/>
    </fill>
    <fill>
      <patternFill patternType="gray125"/>
    </fill>
    <fill>
      <patternFill patternType="solid">
        <fgColor rgb="001F2937"/>
      </patternFill>
    </fill>
    <fill>
      <patternFill patternType="solid">
        <fgColor rgb="00EFF6FF"/>
      </patternFill>
    </fill>
    <fill>
      <patternFill patternType="solid">
        <fgColor rgb="00111827"/>
      </patternFill>
    </fill>
    <fill>
      <patternFill patternType="solid">
        <fgColor rgb="00F3F4F6"/>
      </patternFill>
    </fill>
    <fill>
      <patternFill patternType="solid">
        <fgColor rgb="00FFFFFF"/>
      </patternFill>
    </fill>
    <fill>
      <patternFill patternType="solid">
        <fgColor rgb="00DBEAFE"/>
      </patternFill>
    </fill>
    <fill>
      <patternFill patternType="solid">
        <fgColor rgb="00FFF7ED"/>
      </patternFill>
    </fill>
    <fill>
      <patternFill patternType="solid">
        <fgColor rgb="00ECFEFF"/>
      </patternFill>
    </fill>
  </fills>
  <borders count="14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/>
      <top style="thin">
        <color rgb="00D9D9D9"/>
      </top>
      <bottom style="thin">
        <color rgb="00D9D9D9"/>
      </bottom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</borders>
  <cellStyleXfs count="1">
    <xf numFmtId="0" fontId="0" fillId="0" borderId="0"/>
  </cellStyleXfs>
  <cellXfs count="89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164" fontId="4" fillId="3" borderId="1" applyAlignment="1" pivotButton="0" quotePrefix="0" xfId="0">
      <alignment horizontal="left" vertical="center" wrapText="1"/>
    </xf>
    <xf numFmtId="0" fontId="2" fillId="4" borderId="1" applyAlignment="1" pivotButton="0" quotePrefix="0" xfId="0">
      <alignment horizontal="center" vertical="center" wrapText="1"/>
    </xf>
    <xf numFmtId="164" fontId="5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center" vertical="center" wrapText="1"/>
    </xf>
    <xf numFmtId="165" fontId="5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4" fillId="3" borderId="1" applyAlignment="1" pivotButton="0" quotePrefix="0" xfId="0">
      <alignment horizontal="center" vertical="center" wrapText="1"/>
    </xf>
    <xf numFmtId="166" fontId="4" fillId="3" borderId="1" applyAlignment="1" pivotButton="0" quotePrefix="0" xfId="0">
      <alignment horizontal="right" vertical="center" wrapText="1"/>
    </xf>
    <xf numFmtId="166" fontId="0" fillId="0" borderId="1" applyAlignment="1" pivotButton="0" quotePrefix="0" xfId="0">
      <alignment horizontal="right" vertical="center" wrapText="1"/>
    </xf>
    <xf numFmtId="167" fontId="0" fillId="0" borderId="1" applyAlignment="1" pivotButton="0" quotePrefix="0" xfId="0">
      <alignment horizontal="right" vertical="center" wrapText="1"/>
    </xf>
    <xf numFmtId="0" fontId="3" fillId="5" borderId="1" pivotButton="0" quotePrefix="0" xfId="0"/>
    <xf numFmtId="166" fontId="3" fillId="5" borderId="1" applyAlignment="1" pivotButton="0" quotePrefix="0" xfId="0">
      <alignment horizontal="right" vertical="center" wrapText="1"/>
    </xf>
    <xf numFmtId="0" fontId="0" fillId="5" borderId="1" pivotButton="0" quotePrefix="0" xfId="0"/>
    <xf numFmtId="0" fontId="3" fillId="0" borderId="1" pivotButton="0" quotePrefix="0" xfId="0"/>
    <xf numFmtId="166" fontId="6" fillId="0" borderId="1" applyAlignment="1" pivotButton="0" quotePrefix="0" xfId="0">
      <alignment horizontal="right" vertical="center" wrapText="1"/>
    </xf>
    <xf numFmtId="0" fontId="4" fillId="3" borderId="1" pivotButton="0" quotePrefix="0" xfId="0"/>
    <xf numFmtId="0" fontId="7" fillId="0" borderId="1" pivotButton="0" quotePrefix="0" xfId="0"/>
    <xf numFmtId="165" fontId="4" fillId="3" borderId="1" applyAlignment="1" pivotButton="0" quotePrefix="0" xfId="0">
      <alignment horizontal="right" vertical="center" wrapText="1"/>
    </xf>
    <xf numFmtId="168" fontId="0" fillId="0" borderId="1" applyAlignment="1" pivotButton="0" quotePrefix="0" xfId="0">
      <alignment horizontal="right" vertical="center" wrapText="1"/>
    </xf>
    <xf numFmtId="0" fontId="0" fillId="0" borderId="4" pivotButton="0" quotePrefix="0" xfId="0"/>
    <xf numFmtId="0" fontId="0" fillId="0" borderId="5" pivotButton="0" quotePrefix="0" xfId="0"/>
    <xf numFmtId="165" fontId="3" fillId="5" borderId="1" applyAlignment="1" pivotButton="0" quotePrefix="0" xfId="0">
      <alignment horizontal="right" vertical="center" wrapText="1"/>
    </xf>
    <xf numFmtId="168" fontId="3" fillId="5" borderId="1" applyAlignment="1" pivotButton="0" quotePrefix="0" xfId="0">
      <alignment horizontal="right" vertical="center" wrapText="1"/>
    </xf>
    <xf numFmtId="167" fontId="4" fillId="3" borderId="1" applyAlignment="1" pivotButton="0" quotePrefix="0" xfId="0">
      <alignment horizontal="right" vertical="center" wrapText="1"/>
    </xf>
    <xf numFmtId="165" fontId="0" fillId="0" borderId="1" applyAlignment="1" pivotButton="0" quotePrefix="0" xfId="0">
      <alignment horizontal="right" vertical="center" wrapText="1"/>
    </xf>
    <xf numFmtId="0" fontId="8" fillId="0" borderId="0" pivotButton="0" quotePrefix="0" xfId="0"/>
    <xf numFmtId="0" fontId="9" fillId="0" borderId="0" applyAlignment="1" pivotButton="0" quotePrefix="0" xfId="0">
      <alignment horizontal="left" vertical="center"/>
    </xf>
    <xf numFmtId="0" fontId="10" fillId="0" borderId="0" applyAlignment="1" pivotButton="0" quotePrefix="0" xfId="0">
      <alignment horizontal="left" vertical="center" wrapText="1"/>
    </xf>
    <xf numFmtId="0" fontId="11" fillId="6" borderId="6" applyAlignment="1" pivotButton="0" quotePrefix="0" xfId="0">
      <alignment horizontal="left" vertical="center" wrapText="1"/>
    </xf>
    <xf numFmtId="0" fontId="11" fillId="7" borderId="6" applyAlignment="1" pivotButton="0" quotePrefix="0" xfId="0">
      <alignment horizontal="right" vertical="center" wrapText="1"/>
    </xf>
    <xf numFmtId="169" fontId="11" fillId="6" borderId="6" applyAlignment="1" pivotButton="0" quotePrefix="0" xfId="0">
      <alignment horizontal="right" vertical="center" wrapText="1"/>
    </xf>
    <xf numFmtId="0" fontId="3" fillId="5" borderId="6" applyAlignment="1" pivotButton="0" quotePrefix="0" xfId="0">
      <alignment horizontal="left" vertical="center" wrapText="1"/>
    </xf>
    <xf numFmtId="169" fontId="3" fillId="5" borderId="6" applyAlignment="1" pivotButton="0" quotePrefix="0" xfId="0">
      <alignment horizontal="right" vertical="center" wrapText="1"/>
    </xf>
    <xf numFmtId="168" fontId="3" fillId="5" borderId="6" applyAlignment="1" pivotButton="0" quotePrefix="0" xfId="0">
      <alignment horizontal="right" vertical="center" wrapText="1"/>
    </xf>
    <xf numFmtId="0" fontId="12" fillId="8" borderId="6" applyAlignment="1" pivotButton="0" quotePrefix="0" xfId="0">
      <alignment horizontal="left" vertical="top" wrapText="1"/>
    </xf>
    <xf numFmtId="0" fontId="9" fillId="0" borderId="0" applyAlignment="1" pivotButton="0" quotePrefix="0" xfId="0">
      <alignment horizontal="left" vertical="center" wrapText="1"/>
    </xf>
    <xf numFmtId="0" fontId="3" fillId="6" borderId="6" applyAlignment="1" pivotButton="0" quotePrefix="0" xfId="0">
      <alignment horizontal="left" vertical="center" wrapText="1"/>
    </xf>
    <xf numFmtId="0" fontId="0" fillId="9" borderId="6" applyAlignment="1" pivotButton="0" quotePrefix="0" xfId="0">
      <alignment horizontal="left" vertical="top" wrapText="1"/>
    </xf>
    <xf numFmtId="1" fontId="11" fillId="7" borderId="6" applyAlignment="1" pivotButton="0" quotePrefix="0" xfId="0">
      <alignment horizontal="right" vertical="center" wrapText="1"/>
    </xf>
    <xf numFmtId="168" fontId="11" fillId="7" borderId="6" applyAlignment="1" pivotButton="0" quotePrefix="0" xfId="0">
      <alignment horizontal="right" vertical="center" wrapText="1"/>
    </xf>
    <xf numFmtId="170" fontId="11" fillId="7" borderId="6" applyAlignment="1" pivotButton="0" quotePrefix="0" xfId="0">
      <alignment horizontal="right" vertical="center" wrapText="1"/>
    </xf>
    <xf numFmtId="171" fontId="11" fillId="7" borderId="6" applyAlignment="1" pivotButton="0" quotePrefix="0" xfId="0">
      <alignment horizontal="right" vertical="center" wrapText="1"/>
    </xf>
    <xf numFmtId="9" fontId="11" fillId="7" borderId="6" applyAlignment="1" pivotButton="0" quotePrefix="0" xfId="0">
      <alignment horizontal="right" vertical="center" wrapText="1"/>
    </xf>
    <xf numFmtId="172" fontId="11" fillId="7" borderId="6" applyAlignment="1" pivotButton="0" quotePrefix="0" xfId="0">
      <alignment horizontal="right" vertical="center" wrapText="1"/>
    </xf>
    <xf numFmtId="1" fontId="11" fillId="6" borderId="6" applyAlignment="1" pivotButton="0" quotePrefix="0" xfId="0">
      <alignment horizontal="right" vertical="center" wrapText="1"/>
    </xf>
    <xf numFmtId="0" fontId="0" fillId="0" borderId="7" pivotButton="0" quotePrefix="0" xfId="0"/>
    <xf numFmtId="0" fontId="0" fillId="0" borderId="9" pivotButton="0" quotePrefix="0" xfId="0"/>
    <xf numFmtId="0" fontId="0" fillId="0" borderId="8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0" fontId="14" fillId="0" borderId="0" pivotButton="0" quotePrefix="0" xfId="0"/>
    <xf numFmtId="0" fontId="15" fillId="0" borderId="0" pivotButton="0" quotePrefix="0" xfId="0"/>
    <xf numFmtId="0" fontId="2" fillId="4" borderId="6" applyAlignment="1" pivotButton="0" quotePrefix="0" xfId="0">
      <alignment horizontal="left" vertical="center"/>
    </xf>
    <xf numFmtId="0" fontId="0" fillId="0" borderId="6" pivotButton="0" quotePrefix="0" xfId="0"/>
    <xf numFmtId="174" fontId="0" fillId="0" borderId="6" pivotButton="0" quotePrefix="0" xfId="0"/>
    <xf numFmtId="0" fontId="13" fillId="0" borderId="6" pivotButton="0" quotePrefix="0" xfId="0"/>
    <xf numFmtId="174" fontId="13" fillId="0" borderId="6" pivotButton="0" quotePrefix="0" xfId="0"/>
    <xf numFmtId="0" fontId="16" fillId="0" borderId="6" pivotButton="0" quotePrefix="0" xfId="0"/>
    <xf numFmtId="174" fontId="16" fillId="0" borderId="6" pivotButton="0" quotePrefix="0" xfId="0"/>
    <xf numFmtId="1" fontId="0" fillId="0" borderId="6" pivotButton="0" quotePrefix="0" xfId="0"/>
    <xf numFmtId="0" fontId="17" fillId="0" borderId="0" pivotButton="0" quotePrefix="0" xfId="0"/>
    <xf numFmtId="0" fontId="2" fillId="2" borderId="6" applyAlignment="1" pivotButton="0" quotePrefix="0" xfId="0">
      <alignment horizontal="center" vertical="center" wrapText="1"/>
    </xf>
    <xf numFmtId="173" fontId="0" fillId="0" borderId="6" pivotButton="0" quotePrefix="0" xfId="0"/>
    <xf numFmtId="0" fontId="0" fillId="0" borderId="6" applyAlignment="1" pivotButton="0" quotePrefix="0" xfId="0">
      <alignment horizontal="left" vertical="center" wrapText="1"/>
    </xf>
    <xf numFmtId="174" fontId="4" fillId="3" borderId="6" applyAlignment="1" pivotButton="0" quotePrefix="0" xfId="0">
      <alignment horizontal="right" vertical="center" wrapText="1"/>
    </xf>
    <xf numFmtId="165" fontId="4" fillId="3" borderId="6" applyAlignment="1" pivotButton="0" quotePrefix="0" xfId="0">
      <alignment horizontal="right" vertical="center" wrapText="1"/>
    </xf>
    <xf numFmtId="165" fontId="0" fillId="0" borderId="6" applyAlignment="1" pivotButton="0" quotePrefix="0" xfId="0">
      <alignment horizontal="right" vertical="center" wrapText="1"/>
    </xf>
    <xf numFmtId="174" fontId="0" fillId="0" borderId="6" applyAlignment="1" pivotButton="0" quotePrefix="0" xfId="0">
      <alignment horizontal="right" vertical="center" wrapText="1"/>
    </xf>
    <xf numFmtId="9" fontId="0" fillId="0" borderId="6" pivotButton="0" quotePrefix="0" xfId="0"/>
    <xf numFmtId="166" fontId="4" fillId="3" borderId="6" applyAlignment="1" pivotButton="0" quotePrefix="0" xfId="0">
      <alignment horizontal="right" vertical="center" wrapText="1"/>
    </xf>
    <xf numFmtId="166" fontId="0" fillId="0" borderId="6" applyAlignment="1" pivotButton="0" quotePrefix="0" xfId="0">
      <alignment horizontal="right" vertical="center" wrapText="1"/>
    </xf>
    <xf numFmtId="0" fontId="3" fillId="5" borderId="6" pivotButton="0" quotePrefix="0" xfId="0"/>
    <xf numFmtId="174" fontId="3" fillId="5" borderId="6" applyAlignment="1" pivotButton="0" quotePrefix="0" xfId="0">
      <alignment horizontal="right" vertical="center" wrapText="1"/>
    </xf>
    <xf numFmtId="173" fontId="0" fillId="0" borderId="0" pivotButton="0" quotePrefix="0" xfId="0"/>
    <xf numFmtId="164" fontId="0" fillId="0" borderId="6" applyAlignment="1" pivotButton="0" quotePrefix="0" xfId="0">
      <alignment horizontal="center" vertical="center" wrapText="1"/>
    </xf>
    <xf numFmtId="174" fontId="0" fillId="0" borderId="6" applyAlignment="1" pivotButton="0" quotePrefix="0" xfId="0">
      <alignment horizontal="left" vertical="center" wrapText="1"/>
    </xf>
    <xf numFmtId="174" fontId="0" fillId="5" borderId="6" pivotButton="0" quotePrefix="0" xfId="0"/>
  </cellXfs>
  <cellStyles count="1">
    <cellStyle name="Normal" xfId="0"/>
  </cellStyles>
  <dxfs count="3">
    <dxf>
      <fill>
        <patternFill patternType="solid">
          <fgColor rgb="00FEE2E2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FEF3C7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4" customWidth="1" min="1" max="1"/>
    <col width="2" customWidth="1" min="2" max="2"/>
    <col width="18" customWidth="1" min="3" max="3"/>
    <col width="3" customWidth="1" min="4" max="4"/>
    <col width="22" customWidth="1" min="5" max="5"/>
    <col width="2" customWidth="1" min="6" max="6"/>
    <col width="18" customWidth="1" min="7" max="7"/>
    <col width="2" customWidth="1" min="8" max="8"/>
  </cols>
  <sheetData>
    <row r="1">
      <c r="A1" s="62" t="inlineStr">
        <is>
          <t>TOURING AID — MISSION CONTROL (Big-Picture Summary)</t>
        </is>
      </c>
    </row>
    <row r="3">
      <c r="A3" s="63" t="inlineStr">
        <is>
          <t>This sheet auto-rolls-up what you enter in Daily Cash Log, Merch Inventory, and Show Settlement.</t>
        </is>
      </c>
    </row>
    <row r="5">
      <c r="A5" s="64" t="inlineStr">
        <is>
          <t>INCOME</t>
        </is>
      </c>
      <c r="B5" s="64" t="n"/>
      <c r="C5" s="64" t="n"/>
      <c r="D5" s="64" t="n"/>
      <c r="E5" s="64" t="inlineStr">
        <is>
          <t>EXPENSES</t>
        </is>
      </c>
      <c r="F5" s="64" t="n"/>
      <c r="G5" s="64" t="n"/>
      <c r="H5" s="64" t="n"/>
    </row>
    <row r="6">
      <c r="A6" s="65" t="inlineStr">
        <is>
          <t>Show Income (Daily Cash Log)</t>
        </is>
      </c>
      <c r="B6" s="65" t="n"/>
      <c r="C6" s="66">
        <f>SUM('Daily Cash Log'!C5:C40)</f>
        <v/>
      </c>
      <c r="D6" s="65" t="n"/>
      <c r="E6" s="65" t="inlineStr">
        <is>
          <t>Fuel</t>
        </is>
      </c>
      <c r="F6" s="65" t="n"/>
      <c r="G6" s="66">
        <f>SUM('Daily Cash Log'!F5:F40)</f>
        <v/>
      </c>
      <c r="H6" s="65" t="n"/>
    </row>
    <row r="7">
      <c r="A7" s="65" t="inlineStr">
        <is>
          <t>Merch Gross (Daily Cash Log)</t>
        </is>
      </c>
      <c r="B7" s="65" t="n"/>
      <c r="C7" s="66">
        <f>SUM('Daily Cash Log'!D5:D40)</f>
        <v/>
      </c>
      <c r="D7" s="65" t="n"/>
      <c r="E7" s="65" t="inlineStr">
        <is>
          <t>Food</t>
        </is>
      </c>
      <c r="F7" s="65" t="n"/>
      <c r="G7" s="66">
        <f>SUM('Daily Cash Log'!G5:G40)</f>
        <v/>
      </c>
      <c r="H7" s="65" t="n"/>
    </row>
    <row r="8">
      <c r="A8" s="65" t="inlineStr">
        <is>
          <t>Other Income (Daily Cash Log)</t>
        </is>
      </c>
      <c r="B8" s="65" t="n"/>
      <c r="C8" s="66">
        <f>SUM('Daily Cash Log'!E5:E40)</f>
        <v/>
      </c>
      <c r="D8" s="65" t="n"/>
      <c r="E8" s="65" t="inlineStr">
        <is>
          <t>Lodging</t>
        </is>
      </c>
      <c r="F8" s="65" t="n"/>
      <c r="G8" s="66">
        <f>SUM('Daily Cash Log'!H5:H40)</f>
        <v/>
      </c>
      <c r="H8" s="65" t="n"/>
    </row>
    <row r="9">
      <c r="A9" s="65" t="inlineStr">
        <is>
          <t>Door Share (Show Settlement)</t>
        </is>
      </c>
      <c r="B9" s="65" t="n"/>
      <c r="C9" s="66">
        <f>SUM('Show Settlement'!H6:H105)</f>
        <v/>
      </c>
      <c r="D9" s="65" t="n"/>
      <c r="E9" s="65" t="inlineStr">
        <is>
          <t>Driver</t>
        </is>
      </c>
      <c r="F9" s="65" t="n"/>
      <c r="G9" s="66">
        <f>SUM('Daily Cash Log'!I5:I40)</f>
        <v/>
      </c>
      <c r="H9" s="65" t="n"/>
    </row>
    <row r="10">
      <c r="A10" s="67" t="inlineStr">
        <is>
          <t>TOTAL INCOME</t>
        </is>
      </c>
      <c r="B10" s="65" t="n"/>
      <c r="C10" s="68">
        <f>SUM(C6:C9)</f>
        <v/>
      </c>
      <c r="D10" s="65" t="n"/>
      <c r="E10" s="65" t="inlineStr">
        <is>
          <t>Tolls/Parking</t>
        </is>
      </c>
      <c r="F10" s="65" t="n"/>
      <c r="G10" s="66">
        <f>SUM('Daily Cash Log'!J5:J40)</f>
        <v/>
      </c>
      <c r="H10" s="65" t="n"/>
    </row>
    <row r="11">
      <c r="A11" s="65" t="n"/>
      <c r="B11" s="65" t="n"/>
      <c r="C11" s="65" t="n"/>
      <c r="D11" s="65" t="n"/>
      <c r="E11" s="65" t="inlineStr">
        <is>
          <t>Repairs/Emergency</t>
        </is>
      </c>
      <c r="F11" s="65" t="n"/>
      <c r="G11" s="66">
        <f>SUM('Daily Cash Log'!K5:K40)</f>
        <v/>
      </c>
      <c r="H11" s="65" t="n"/>
    </row>
    <row r="12">
      <c r="A12" s="65" t="n"/>
      <c r="B12" s="65" t="n"/>
      <c r="C12" s="65" t="n"/>
      <c r="D12" s="65" t="n"/>
      <c r="E12" s="65" t="inlineStr">
        <is>
          <t>Merch Fees/Cut</t>
        </is>
      </c>
      <c r="F12" s="65" t="n"/>
      <c r="G12" s="66">
        <f>SUM('Daily Cash Log'!L5:L40)</f>
        <v/>
      </c>
      <c r="H12" s="65" t="n"/>
    </row>
    <row r="13">
      <c r="A13" s="65" t="n"/>
      <c r="B13" s="65" t="n"/>
      <c r="C13" s="65" t="n"/>
      <c r="D13" s="65" t="n"/>
      <c r="E13" s="65" t="inlineStr">
        <is>
          <t>Other Expenses</t>
        </is>
      </c>
      <c r="F13" s="65" t="n"/>
      <c r="G13" s="66">
        <f>SUM('Daily Cash Log'!M5:M40)</f>
        <v/>
      </c>
      <c r="H13" s="65" t="n"/>
    </row>
    <row r="14">
      <c r="A14" s="69" t="inlineStr">
        <is>
          <t>NET (Income - Expenses)</t>
        </is>
      </c>
      <c r="B14" s="65" t="n"/>
      <c r="C14" s="70">
        <f>C10-G14</f>
        <v/>
      </c>
      <c r="D14" s="65" t="n"/>
      <c r="E14" s="67" t="inlineStr">
        <is>
          <t>TOTAL EXPENSES</t>
        </is>
      </c>
      <c r="F14" s="65" t="n"/>
      <c r="G14" s="68">
        <f>SUM(G6:G13)</f>
        <v/>
      </c>
      <c r="H14" s="65" t="n"/>
    </row>
    <row r="15">
      <c r="A15" s="65" t="n"/>
      <c r="B15" s="65" t="n"/>
      <c r="C15" s="65" t="n"/>
      <c r="D15" s="65" t="n"/>
      <c r="E15" s="65" t="n"/>
      <c r="F15" s="65" t="n"/>
      <c r="G15" s="65" t="n"/>
      <c r="H15" s="65" t="n"/>
    </row>
    <row r="16">
      <c r="A16" s="64" t="inlineStr">
        <is>
          <t>OPERATIONS SNAPSHOT</t>
        </is>
      </c>
      <c r="B16" s="64" t="n"/>
      <c r="C16" s="64" t="n"/>
      <c r="D16" s="64" t="n"/>
      <c r="E16" s="64" t="n"/>
      <c r="F16" s="64" t="n"/>
      <c r="G16" s="64" t="n"/>
      <c r="H16" s="64" t="n"/>
    </row>
    <row r="17">
      <c r="A17" s="65" t="inlineStr">
        <is>
          <t>Days on Road (count non-blank dates)</t>
        </is>
      </c>
      <c r="B17" s="65" t="n"/>
      <c r="C17" s="71">
        <f>COUNT('Daily Cash Log'!A5:A40)</f>
        <v/>
      </c>
      <c r="D17" s="65" t="n"/>
      <c r="E17" s="65" t="n"/>
      <c r="F17" s="65" t="n"/>
      <c r="G17" s="65" t="n"/>
      <c r="H17" s="65" t="n"/>
    </row>
    <row r="18">
      <c r="A18" s="65" t="inlineStr">
        <is>
          <t>Average Burn / Day (Expenses ÷ Days)</t>
        </is>
      </c>
      <c r="B18" s="65" t="n"/>
      <c r="C18" s="66">
        <f>IF(C17=0,0,G14/C17)</f>
        <v/>
      </c>
      <c r="D18" s="65" t="n"/>
      <c r="E18" s="65" t="n"/>
      <c r="F18" s="65" t="n"/>
      <c r="G18" s="65" t="n"/>
      <c r="H18" s="65" t="n"/>
    </row>
    <row r="19">
      <c r="A19" s="65" t="inlineStr">
        <is>
          <t>Average Income / Day (Income ÷ Days)</t>
        </is>
      </c>
      <c r="B19" s="65" t="n"/>
      <c r="C19" s="66">
        <f>IF(C17=0,0,C10/C17)</f>
        <v/>
      </c>
      <c r="D19" s="65" t="n"/>
      <c r="E19" s="65" t="n"/>
      <c r="F19" s="65" t="n"/>
      <c r="G19" s="65" t="n"/>
      <c r="H19" s="65" t="n"/>
    </row>
    <row r="20">
      <c r="A20" s="65" t="inlineStr">
        <is>
          <t>Average Net / Day</t>
        </is>
      </c>
      <c r="B20" s="65" t="n"/>
      <c r="C20" s="66">
        <f>IF(C17=0,0,C14/C17)</f>
        <v/>
      </c>
      <c r="D20" s="65" t="n"/>
      <c r="E20" s="65" t="n"/>
      <c r="F20" s="65" t="n"/>
      <c r="G20" s="65" t="n"/>
      <c r="H20" s="65" t="n"/>
    </row>
    <row r="21">
      <c r="A21" s="65" t="inlineStr">
        <is>
          <t>Avg Show Income / Day</t>
        </is>
      </c>
      <c r="B21" s="65" t="n"/>
      <c r="C21" s="66">
        <f>IF(C17=0,0,SUM('Daily Cash Log'!C5:C40)/C17)</f>
        <v/>
      </c>
      <c r="D21" s="65" t="n"/>
      <c r="E21" s="65" t="n"/>
      <c r="F21" s="65" t="n"/>
      <c r="G21" s="65" t="n"/>
      <c r="H21" s="65" t="n"/>
    </row>
    <row r="22">
      <c r="A22" s="65" t="inlineStr">
        <is>
          <t>Avg Merch Gross / Day</t>
        </is>
      </c>
      <c r="B22" s="65" t="n"/>
      <c r="C22" s="66">
        <f>IF(C17=0,0,SUM('Daily Cash Log'!D5:D40)/C17)</f>
        <v/>
      </c>
      <c r="D22" s="65" t="n"/>
      <c r="E22" s="65" t="n"/>
      <c r="F22" s="65" t="n"/>
      <c r="G22" s="65" t="n"/>
      <c r="H22" s="65" t="n"/>
    </row>
    <row r="23">
      <c r="A23" s="65" t="inlineStr">
        <is>
          <t>Avg Other Income / Day</t>
        </is>
      </c>
      <c r="B23" s="65" t="n"/>
      <c r="C23" s="66">
        <f>IF(C17=0,0,SUM('Daily Cash Log'!E5:E40)/C17)</f>
        <v/>
      </c>
      <c r="D23" s="65" t="n"/>
      <c r="E23" s="65" t="n"/>
      <c r="F23" s="65" t="n"/>
      <c r="G23" s="65" t="n"/>
      <c r="H23" s="65" t="n"/>
    </row>
    <row r="24">
      <c r="A24" s="65" t="inlineStr">
        <is>
          <t>Break-even Merch Needed / Day (if show+other stay same)</t>
        </is>
      </c>
      <c r="B24" s="65" t="n"/>
      <c r="C24" s="66">
        <f>MAX(0,C18 - (C21 + C23))</f>
        <v/>
      </c>
      <c r="D24" s="65" t="n"/>
      <c r="E24" s="65" t="n"/>
      <c r="F24" s="65" t="n"/>
      <c r="G24" s="65" t="n"/>
      <c r="H24" s="65" t="n"/>
    </row>
  </sheetData>
  <mergeCells count="2">
    <mergeCell ref="A3:H3"/>
    <mergeCell ref="A1:H1"/>
  </mergeCells>
  <conditionalFormatting sqref="C14">
    <cfRule type="cellIs" priority="1" operator="lessThan" dxfId="0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7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26" customWidth="1" min="3" max="3"/>
    <col width="12" customWidth="1" min="4" max="4"/>
    <col width="12" customWidth="1" min="5" max="5"/>
    <col width="12" customWidth="1" min="6" max="6"/>
    <col width="10" customWidth="1" min="7" max="7"/>
    <col width="10" customWidth="1" min="8" max="8"/>
    <col width="11" customWidth="1" min="9" max="9"/>
    <col width="10" customWidth="1" min="10" max="10"/>
    <col width="12" customWidth="1" min="11" max="11"/>
    <col width="16" customWidth="1" min="12" max="12"/>
    <col width="14" customWidth="1" min="13" max="13"/>
    <col width="12" customWidth="1" min="14" max="14"/>
  </cols>
  <sheetData>
    <row r="1">
      <c r="A1" s="72" t="inlineStr">
        <is>
          <t>PER-SHOW P&amp;L (auto from Tour Overview + Daily Cash Log)</t>
        </is>
      </c>
    </row>
    <row r="3">
      <c r="A3" s="63" t="inlineStr">
        <is>
          <t>Fill Tour Overview and Daily Cash Log. This sheet summarizes each show day by Date + City.</t>
        </is>
      </c>
    </row>
    <row r="5">
      <c r="A5" s="73" t="inlineStr">
        <is>
          <t>Date</t>
        </is>
      </c>
      <c r="B5" s="73" t="inlineStr">
        <is>
          <t>City</t>
        </is>
      </c>
      <c r="C5" s="73" t="inlineStr">
        <is>
          <t>Venue</t>
        </is>
      </c>
      <c r="D5" s="73" t="inlineStr">
        <is>
          <t>Show Income</t>
        </is>
      </c>
      <c r="E5" s="73" t="inlineStr">
        <is>
          <t>Merch Gross</t>
        </is>
      </c>
      <c r="F5" s="73" t="inlineStr">
        <is>
          <t>Other Income</t>
        </is>
      </c>
      <c r="G5" s="73" t="inlineStr">
        <is>
          <t>Fuel</t>
        </is>
      </c>
      <c r="H5" s="73" t="inlineStr">
        <is>
          <t>Food</t>
        </is>
      </c>
      <c r="I5" s="73" t="inlineStr">
        <is>
          <t>Lodging</t>
        </is>
      </c>
      <c r="J5" s="73" t="inlineStr">
        <is>
          <t>Driver</t>
        </is>
      </c>
      <c r="K5" s="73" t="inlineStr">
        <is>
          <t>Tolls/Parking</t>
        </is>
      </c>
      <c r="L5" s="73" t="inlineStr">
        <is>
          <t>Repairs/Emergency</t>
        </is>
      </c>
      <c r="M5" s="73" t="inlineStr">
        <is>
          <t>Merch Fees/Cut</t>
        </is>
      </c>
      <c r="N5" s="73" t="inlineStr">
        <is>
          <t>Net</t>
        </is>
      </c>
    </row>
    <row r="6">
      <c r="A6" s="74">
        <f>'Tour Overview'!A9</f>
        <v/>
      </c>
      <c r="B6" s="65">
        <f>'Tour Overview'!B9</f>
        <v/>
      </c>
      <c r="C6" s="65">
        <f>'Tour Overview'!D9</f>
        <v/>
      </c>
      <c r="D6" s="66">
        <f>SUMIFS('Daily Cash Log'!C:C,'Daily Cash Log'!$A:$A,A6,'Daily Cash Log'!$B:$B,B6)</f>
        <v/>
      </c>
      <c r="E6" s="66">
        <f>SUMIFS('Daily Cash Log'!D:D,'Daily Cash Log'!$A:$A,A6,'Daily Cash Log'!$B:$B,B6)</f>
        <v/>
      </c>
      <c r="F6" s="66">
        <f>SUMIFS('Daily Cash Log'!E:E,'Daily Cash Log'!$A:$A,A6,'Daily Cash Log'!$B:$B,B6)</f>
        <v/>
      </c>
      <c r="G6" s="66">
        <f>SUMIFS('Daily Cash Log'!F:F,'Daily Cash Log'!$A:$A,A6,'Daily Cash Log'!$B:$B,B6)</f>
        <v/>
      </c>
      <c r="H6" s="66">
        <f>SUMIFS('Daily Cash Log'!G:G,'Daily Cash Log'!$A:$A,A6,'Daily Cash Log'!$B:$B,B6)</f>
        <v/>
      </c>
      <c r="I6" s="66">
        <f>SUMIFS('Daily Cash Log'!H:H,'Daily Cash Log'!$A:$A,A6,'Daily Cash Log'!$B:$B,B6)</f>
        <v/>
      </c>
      <c r="J6" s="66">
        <f>SUMIFS('Daily Cash Log'!I:I,'Daily Cash Log'!$A:$A,A6,'Daily Cash Log'!$B:$B,B6)</f>
        <v/>
      </c>
      <c r="K6" s="66">
        <f>SUMIFS('Daily Cash Log'!J:J,'Daily Cash Log'!$A:$A,A6,'Daily Cash Log'!$B:$B,B6)</f>
        <v/>
      </c>
      <c r="L6" s="66">
        <f>SUMIFS('Daily Cash Log'!K:K,'Daily Cash Log'!$A:$A,A6,'Daily Cash Log'!$B:$B,B6)</f>
        <v/>
      </c>
      <c r="M6" s="66">
        <f>SUMIFS('Daily Cash Log'!L:L,'Daily Cash Log'!$A:$A,A6,'Daily Cash Log'!$B:$B,B6)</f>
        <v/>
      </c>
      <c r="N6" s="66">
        <f>SUM(D6:F6)-SUM(G6:M6)</f>
        <v/>
      </c>
    </row>
    <row r="7">
      <c r="A7" s="74">
        <f>'Tour Overview'!A10</f>
        <v/>
      </c>
      <c r="B7" s="65">
        <f>'Tour Overview'!B10</f>
        <v/>
      </c>
      <c r="C7" s="65">
        <f>'Tour Overview'!D10</f>
        <v/>
      </c>
      <c r="D7" s="66">
        <f>SUMIFS('Daily Cash Log'!C:C,'Daily Cash Log'!$A:$A,A7,'Daily Cash Log'!$B:$B,B7)</f>
        <v/>
      </c>
      <c r="E7" s="66">
        <f>SUMIFS('Daily Cash Log'!D:D,'Daily Cash Log'!$A:$A,A7,'Daily Cash Log'!$B:$B,B7)</f>
        <v/>
      </c>
      <c r="F7" s="66">
        <f>SUMIFS('Daily Cash Log'!E:E,'Daily Cash Log'!$A:$A,A7,'Daily Cash Log'!$B:$B,B7)</f>
        <v/>
      </c>
      <c r="G7" s="66">
        <f>SUMIFS('Daily Cash Log'!F:F,'Daily Cash Log'!$A:$A,A7,'Daily Cash Log'!$B:$B,B7)</f>
        <v/>
      </c>
      <c r="H7" s="66">
        <f>SUMIFS('Daily Cash Log'!G:G,'Daily Cash Log'!$A:$A,A7,'Daily Cash Log'!$B:$B,B7)</f>
        <v/>
      </c>
      <c r="I7" s="66">
        <f>SUMIFS('Daily Cash Log'!H:H,'Daily Cash Log'!$A:$A,A7,'Daily Cash Log'!$B:$B,B7)</f>
        <v/>
      </c>
      <c r="J7" s="66">
        <f>SUMIFS('Daily Cash Log'!I:I,'Daily Cash Log'!$A:$A,A7,'Daily Cash Log'!$B:$B,B7)</f>
        <v/>
      </c>
      <c r="K7" s="66">
        <f>SUMIFS('Daily Cash Log'!J:J,'Daily Cash Log'!$A:$A,A7,'Daily Cash Log'!$B:$B,B7)</f>
        <v/>
      </c>
      <c r="L7" s="66">
        <f>SUMIFS('Daily Cash Log'!K:K,'Daily Cash Log'!$A:$A,A7,'Daily Cash Log'!$B:$B,B7)</f>
        <v/>
      </c>
      <c r="M7" s="66">
        <f>SUMIFS('Daily Cash Log'!L:L,'Daily Cash Log'!$A:$A,A7,'Daily Cash Log'!$B:$B,B7)</f>
        <v/>
      </c>
      <c r="N7" s="66">
        <f>SUM(D7:F7)-SUM(G7:M7)</f>
        <v/>
      </c>
    </row>
    <row r="8">
      <c r="A8" s="74">
        <f>'Tour Overview'!A11</f>
        <v/>
      </c>
      <c r="B8" s="65">
        <f>'Tour Overview'!B11</f>
        <v/>
      </c>
      <c r="C8" s="65">
        <f>'Tour Overview'!D11</f>
        <v/>
      </c>
      <c r="D8" s="66">
        <f>SUMIFS('Daily Cash Log'!C:C,'Daily Cash Log'!$A:$A,A8,'Daily Cash Log'!$B:$B,B8)</f>
        <v/>
      </c>
      <c r="E8" s="66">
        <f>SUMIFS('Daily Cash Log'!D:D,'Daily Cash Log'!$A:$A,A8,'Daily Cash Log'!$B:$B,B8)</f>
        <v/>
      </c>
      <c r="F8" s="66">
        <f>SUMIFS('Daily Cash Log'!E:E,'Daily Cash Log'!$A:$A,A8,'Daily Cash Log'!$B:$B,B8)</f>
        <v/>
      </c>
      <c r="G8" s="66">
        <f>SUMIFS('Daily Cash Log'!F:F,'Daily Cash Log'!$A:$A,A8,'Daily Cash Log'!$B:$B,B8)</f>
        <v/>
      </c>
      <c r="H8" s="66">
        <f>SUMIFS('Daily Cash Log'!G:G,'Daily Cash Log'!$A:$A,A8,'Daily Cash Log'!$B:$B,B8)</f>
        <v/>
      </c>
      <c r="I8" s="66">
        <f>SUMIFS('Daily Cash Log'!H:H,'Daily Cash Log'!$A:$A,A8,'Daily Cash Log'!$B:$B,B8)</f>
        <v/>
      </c>
      <c r="J8" s="66">
        <f>SUMIFS('Daily Cash Log'!I:I,'Daily Cash Log'!$A:$A,A8,'Daily Cash Log'!$B:$B,B8)</f>
        <v/>
      </c>
      <c r="K8" s="66">
        <f>SUMIFS('Daily Cash Log'!J:J,'Daily Cash Log'!$A:$A,A8,'Daily Cash Log'!$B:$B,B8)</f>
        <v/>
      </c>
      <c r="L8" s="66">
        <f>SUMIFS('Daily Cash Log'!K:K,'Daily Cash Log'!$A:$A,A8,'Daily Cash Log'!$B:$B,B8)</f>
        <v/>
      </c>
      <c r="M8" s="66">
        <f>SUMIFS('Daily Cash Log'!L:L,'Daily Cash Log'!$A:$A,A8,'Daily Cash Log'!$B:$B,B8)</f>
        <v/>
      </c>
      <c r="N8" s="66">
        <f>SUM(D8:F8)-SUM(G8:M8)</f>
        <v/>
      </c>
    </row>
    <row r="9">
      <c r="A9" s="74">
        <f>'Tour Overview'!A12</f>
        <v/>
      </c>
      <c r="B9" s="65">
        <f>'Tour Overview'!B12</f>
        <v/>
      </c>
      <c r="C9" s="65">
        <f>'Tour Overview'!D12</f>
        <v/>
      </c>
      <c r="D9" s="66">
        <f>SUMIFS('Daily Cash Log'!C:C,'Daily Cash Log'!$A:$A,A9,'Daily Cash Log'!$B:$B,B9)</f>
        <v/>
      </c>
      <c r="E9" s="66">
        <f>SUMIFS('Daily Cash Log'!D:D,'Daily Cash Log'!$A:$A,A9,'Daily Cash Log'!$B:$B,B9)</f>
        <v/>
      </c>
      <c r="F9" s="66">
        <f>SUMIFS('Daily Cash Log'!E:E,'Daily Cash Log'!$A:$A,A9,'Daily Cash Log'!$B:$B,B9)</f>
        <v/>
      </c>
      <c r="G9" s="66">
        <f>SUMIFS('Daily Cash Log'!F:F,'Daily Cash Log'!$A:$A,A9,'Daily Cash Log'!$B:$B,B9)</f>
        <v/>
      </c>
      <c r="H9" s="66">
        <f>SUMIFS('Daily Cash Log'!G:G,'Daily Cash Log'!$A:$A,A9,'Daily Cash Log'!$B:$B,B9)</f>
        <v/>
      </c>
      <c r="I9" s="66">
        <f>SUMIFS('Daily Cash Log'!H:H,'Daily Cash Log'!$A:$A,A9,'Daily Cash Log'!$B:$B,B9)</f>
        <v/>
      </c>
      <c r="J9" s="66">
        <f>SUMIFS('Daily Cash Log'!I:I,'Daily Cash Log'!$A:$A,A9,'Daily Cash Log'!$B:$B,B9)</f>
        <v/>
      </c>
      <c r="K9" s="66">
        <f>SUMIFS('Daily Cash Log'!J:J,'Daily Cash Log'!$A:$A,A9,'Daily Cash Log'!$B:$B,B9)</f>
        <v/>
      </c>
      <c r="L9" s="66">
        <f>SUMIFS('Daily Cash Log'!K:K,'Daily Cash Log'!$A:$A,A9,'Daily Cash Log'!$B:$B,B9)</f>
        <v/>
      </c>
      <c r="M9" s="66">
        <f>SUMIFS('Daily Cash Log'!L:L,'Daily Cash Log'!$A:$A,A9,'Daily Cash Log'!$B:$B,B9)</f>
        <v/>
      </c>
      <c r="N9" s="66">
        <f>SUM(D9:F9)-SUM(G9:M9)</f>
        <v/>
      </c>
    </row>
    <row r="10">
      <c r="A10" s="74">
        <f>'Tour Overview'!A13</f>
        <v/>
      </c>
      <c r="B10" s="65">
        <f>'Tour Overview'!B13</f>
        <v/>
      </c>
      <c r="C10" s="65">
        <f>'Tour Overview'!D13</f>
        <v/>
      </c>
      <c r="D10" s="66">
        <f>SUMIFS('Daily Cash Log'!C:C,'Daily Cash Log'!$A:$A,A10,'Daily Cash Log'!$B:$B,B10)</f>
        <v/>
      </c>
      <c r="E10" s="66">
        <f>SUMIFS('Daily Cash Log'!D:D,'Daily Cash Log'!$A:$A,A10,'Daily Cash Log'!$B:$B,B10)</f>
        <v/>
      </c>
      <c r="F10" s="66">
        <f>SUMIFS('Daily Cash Log'!E:E,'Daily Cash Log'!$A:$A,A10,'Daily Cash Log'!$B:$B,B10)</f>
        <v/>
      </c>
      <c r="G10" s="66">
        <f>SUMIFS('Daily Cash Log'!F:F,'Daily Cash Log'!$A:$A,A10,'Daily Cash Log'!$B:$B,B10)</f>
        <v/>
      </c>
      <c r="H10" s="66">
        <f>SUMIFS('Daily Cash Log'!G:G,'Daily Cash Log'!$A:$A,A10,'Daily Cash Log'!$B:$B,B10)</f>
        <v/>
      </c>
      <c r="I10" s="66">
        <f>SUMIFS('Daily Cash Log'!H:H,'Daily Cash Log'!$A:$A,A10,'Daily Cash Log'!$B:$B,B10)</f>
        <v/>
      </c>
      <c r="J10" s="66">
        <f>SUMIFS('Daily Cash Log'!I:I,'Daily Cash Log'!$A:$A,A10,'Daily Cash Log'!$B:$B,B10)</f>
        <v/>
      </c>
      <c r="K10" s="66">
        <f>SUMIFS('Daily Cash Log'!J:J,'Daily Cash Log'!$A:$A,A10,'Daily Cash Log'!$B:$B,B10)</f>
        <v/>
      </c>
      <c r="L10" s="66">
        <f>SUMIFS('Daily Cash Log'!K:K,'Daily Cash Log'!$A:$A,A10,'Daily Cash Log'!$B:$B,B10)</f>
        <v/>
      </c>
      <c r="M10" s="66">
        <f>SUMIFS('Daily Cash Log'!L:L,'Daily Cash Log'!$A:$A,A10,'Daily Cash Log'!$B:$B,B10)</f>
        <v/>
      </c>
      <c r="N10" s="66">
        <f>SUM(D10:F10)-SUM(G10:M10)</f>
        <v/>
      </c>
    </row>
    <row r="11">
      <c r="A11" s="74">
        <f>'Tour Overview'!A14</f>
        <v/>
      </c>
      <c r="B11" s="65">
        <f>'Tour Overview'!B14</f>
        <v/>
      </c>
      <c r="C11" s="65">
        <f>'Tour Overview'!D14</f>
        <v/>
      </c>
      <c r="D11" s="66">
        <f>SUMIFS('Daily Cash Log'!C:C,'Daily Cash Log'!$A:$A,A11,'Daily Cash Log'!$B:$B,B11)</f>
        <v/>
      </c>
      <c r="E11" s="66">
        <f>SUMIFS('Daily Cash Log'!D:D,'Daily Cash Log'!$A:$A,A11,'Daily Cash Log'!$B:$B,B11)</f>
        <v/>
      </c>
      <c r="F11" s="66">
        <f>SUMIFS('Daily Cash Log'!E:E,'Daily Cash Log'!$A:$A,A11,'Daily Cash Log'!$B:$B,B11)</f>
        <v/>
      </c>
      <c r="G11" s="66">
        <f>SUMIFS('Daily Cash Log'!F:F,'Daily Cash Log'!$A:$A,A11,'Daily Cash Log'!$B:$B,B11)</f>
        <v/>
      </c>
      <c r="H11" s="66">
        <f>SUMIFS('Daily Cash Log'!G:G,'Daily Cash Log'!$A:$A,A11,'Daily Cash Log'!$B:$B,B11)</f>
        <v/>
      </c>
      <c r="I11" s="66">
        <f>SUMIFS('Daily Cash Log'!H:H,'Daily Cash Log'!$A:$A,A11,'Daily Cash Log'!$B:$B,B11)</f>
        <v/>
      </c>
      <c r="J11" s="66">
        <f>SUMIFS('Daily Cash Log'!I:I,'Daily Cash Log'!$A:$A,A11,'Daily Cash Log'!$B:$B,B11)</f>
        <v/>
      </c>
      <c r="K11" s="66">
        <f>SUMIFS('Daily Cash Log'!J:J,'Daily Cash Log'!$A:$A,A11,'Daily Cash Log'!$B:$B,B11)</f>
        <v/>
      </c>
      <c r="L11" s="66">
        <f>SUMIFS('Daily Cash Log'!K:K,'Daily Cash Log'!$A:$A,A11,'Daily Cash Log'!$B:$B,B11)</f>
        <v/>
      </c>
      <c r="M11" s="66">
        <f>SUMIFS('Daily Cash Log'!L:L,'Daily Cash Log'!$A:$A,A11,'Daily Cash Log'!$B:$B,B11)</f>
        <v/>
      </c>
      <c r="N11" s="66">
        <f>SUM(D11:F11)-SUM(G11:M11)</f>
        <v/>
      </c>
    </row>
    <row r="12">
      <c r="A12" s="74">
        <f>'Tour Overview'!A15</f>
        <v/>
      </c>
      <c r="B12" s="65">
        <f>'Tour Overview'!B15</f>
        <v/>
      </c>
      <c r="C12" s="65">
        <f>'Tour Overview'!D15</f>
        <v/>
      </c>
      <c r="D12" s="66">
        <f>SUMIFS('Daily Cash Log'!C:C,'Daily Cash Log'!$A:$A,A12,'Daily Cash Log'!$B:$B,B12)</f>
        <v/>
      </c>
      <c r="E12" s="66">
        <f>SUMIFS('Daily Cash Log'!D:D,'Daily Cash Log'!$A:$A,A12,'Daily Cash Log'!$B:$B,B12)</f>
        <v/>
      </c>
      <c r="F12" s="66">
        <f>SUMIFS('Daily Cash Log'!E:E,'Daily Cash Log'!$A:$A,A12,'Daily Cash Log'!$B:$B,B12)</f>
        <v/>
      </c>
      <c r="G12" s="66">
        <f>SUMIFS('Daily Cash Log'!F:F,'Daily Cash Log'!$A:$A,A12,'Daily Cash Log'!$B:$B,B12)</f>
        <v/>
      </c>
      <c r="H12" s="66">
        <f>SUMIFS('Daily Cash Log'!G:G,'Daily Cash Log'!$A:$A,A12,'Daily Cash Log'!$B:$B,B12)</f>
        <v/>
      </c>
      <c r="I12" s="66">
        <f>SUMIFS('Daily Cash Log'!H:H,'Daily Cash Log'!$A:$A,A12,'Daily Cash Log'!$B:$B,B12)</f>
        <v/>
      </c>
      <c r="J12" s="66">
        <f>SUMIFS('Daily Cash Log'!I:I,'Daily Cash Log'!$A:$A,A12,'Daily Cash Log'!$B:$B,B12)</f>
        <v/>
      </c>
      <c r="K12" s="66">
        <f>SUMIFS('Daily Cash Log'!J:J,'Daily Cash Log'!$A:$A,A12,'Daily Cash Log'!$B:$B,B12)</f>
        <v/>
      </c>
      <c r="L12" s="66">
        <f>SUMIFS('Daily Cash Log'!K:K,'Daily Cash Log'!$A:$A,A12,'Daily Cash Log'!$B:$B,B12)</f>
        <v/>
      </c>
      <c r="M12" s="66">
        <f>SUMIFS('Daily Cash Log'!L:L,'Daily Cash Log'!$A:$A,A12,'Daily Cash Log'!$B:$B,B12)</f>
        <v/>
      </c>
      <c r="N12" s="66">
        <f>SUM(D12:F12)-SUM(G12:M12)</f>
        <v/>
      </c>
    </row>
    <row r="13">
      <c r="A13" s="74">
        <f>'Tour Overview'!A16</f>
        <v/>
      </c>
      <c r="B13" s="65">
        <f>'Tour Overview'!B16</f>
        <v/>
      </c>
      <c r="C13" s="65">
        <f>'Tour Overview'!D16</f>
        <v/>
      </c>
      <c r="D13" s="66">
        <f>SUMIFS('Daily Cash Log'!C:C,'Daily Cash Log'!$A:$A,A13,'Daily Cash Log'!$B:$B,B13)</f>
        <v/>
      </c>
      <c r="E13" s="66">
        <f>SUMIFS('Daily Cash Log'!D:D,'Daily Cash Log'!$A:$A,A13,'Daily Cash Log'!$B:$B,B13)</f>
        <v/>
      </c>
      <c r="F13" s="66">
        <f>SUMIFS('Daily Cash Log'!E:E,'Daily Cash Log'!$A:$A,A13,'Daily Cash Log'!$B:$B,B13)</f>
        <v/>
      </c>
      <c r="G13" s="66">
        <f>SUMIFS('Daily Cash Log'!F:F,'Daily Cash Log'!$A:$A,A13,'Daily Cash Log'!$B:$B,B13)</f>
        <v/>
      </c>
      <c r="H13" s="66">
        <f>SUMIFS('Daily Cash Log'!G:G,'Daily Cash Log'!$A:$A,A13,'Daily Cash Log'!$B:$B,B13)</f>
        <v/>
      </c>
      <c r="I13" s="66">
        <f>SUMIFS('Daily Cash Log'!H:H,'Daily Cash Log'!$A:$A,A13,'Daily Cash Log'!$B:$B,B13)</f>
        <v/>
      </c>
      <c r="J13" s="66">
        <f>SUMIFS('Daily Cash Log'!I:I,'Daily Cash Log'!$A:$A,A13,'Daily Cash Log'!$B:$B,B13)</f>
        <v/>
      </c>
      <c r="K13" s="66">
        <f>SUMIFS('Daily Cash Log'!J:J,'Daily Cash Log'!$A:$A,A13,'Daily Cash Log'!$B:$B,B13)</f>
        <v/>
      </c>
      <c r="L13" s="66">
        <f>SUMIFS('Daily Cash Log'!K:K,'Daily Cash Log'!$A:$A,A13,'Daily Cash Log'!$B:$B,B13)</f>
        <v/>
      </c>
      <c r="M13" s="66">
        <f>SUMIFS('Daily Cash Log'!L:L,'Daily Cash Log'!$A:$A,A13,'Daily Cash Log'!$B:$B,B13)</f>
        <v/>
      </c>
      <c r="N13" s="66">
        <f>SUM(D13:F13)-SUM(G13:M13)</f>
        <v/>
      </c>
    </row>
    <row r="14">
      <c r="A14" s="74">
        <f>'Tour Overview'!A17</f>
        <v/>
      </c>
      <c r="B14" s="65">
        <f>'Tour Overview'!B17</f>
        <v/>
      </c>
      <c r="C14" s="65">
        <f>'Tour Overview'!D17</f>
        <v/>
      </c>
      <c r="D14" s="66">
        <f>SUMIFS('Daily Cash Log'!C:C,'Daily Cash Log'!$A:$A,A14,'Daily Cash Log'!$B:$B,B14)</f>
        <v/>
      </c>
      <c r="E14" s="66">
        <f>SUMIFS('Daily Cash Log'!D:D,'Daily Cash Log'!$A:$A,A14,'Daily Cash Log'!$B:$B,B14)</f>
        <v/>
      </c>
      <c r="F14" s="66">
        <f>SUMIFS('Daily Cash Log'!E:E,'Daily Cash Log'!$A:$A,A14,'Daily Cash Log'!$B:$B,B14)</f>
        <v/>
      </c>
      <c r="G14" s="66">
        <f>SUMIFS('Daily Cash Log'!F:F,'Daily Cash Log'!$A:$A,A14,'Daily Cash Log'!$B:$B,B14)</f>
        <v/>
      </c>
      <c r="H14" s="66">
        <f>SUMIFS('Daily Cash Log'!G:G,'Daily Cash Log'!$A:$A,A14,'Daily Cash Log'!$B:$B,B14)</f>
        <v/>
      </c>
      <c r="I14" s="66">
        <f>SUMIFS('Daily Cash Log'!H:H,'Daily Cash Log'!$A:$A,A14,'Daily Cash Log'!$B:$B,B14)</f>
        <v/>
      </c>
      <c r="J14" s="66">
        <f>SUMIFS('Daily Cash Log'!I:I,'Daily Cash Log'!$A:$A,A14,'Daily Cash Log'!$B:$B,B14)</f>
        <v/>
      </c>
      <c r="K14" s="66">
        <f>SUMIFS('Daily Cash Log'!J:J,'Daily Cash Log'!$A:$A,A14,'Daily Cash Log'!$B:$B,B14)</f>
        <v/>
      </c>
      <c r="L14" s="66">
        <f>SUMIFS('Daily Cash Log'!K:K,'Daily Cash Log'!$A:$A,A14,'Daily Cash Log'!$B:$B,B14)</f>
        <v/>
      </c>
      <c r="M14" s="66">
        <f>SUMIFS('Daily Cash Log'!L:L,'Daily Cash Log'!$A:$A,A14,'Daily Cash Log'!$B:$B,B14)</f>
        <v/>
      </c>
      <c r="N14" s="66">
        <f>SUM(D14:F14)-SUM(G14:M14)</f>
        <v/>
      </c>
    </row>
    <row r="15">
      <c r="A15" s="74">
        <f>'Tour Overview'!A18</f>
        <v/>
      </c>
      <c r="B15" s="65">
        <f>'Tour Overview'!B18</f>
        <v/>
      </c>
      <c r="C15" s="65">
        <f>'Tour Overview'!D18</f>
        <v/>
      </c>
      <c r="D15" s="66">
        <f>SUMIFS('Daily Cash Log'!C:C,'Daily Cash Log'!$A:$A,A15,'Daily Cash Log'!$B:$B,B15)</f>
        <v/>
      </c>
      <c r="E15" s="66">
        <f>SUMIFS('Daily Cash Log'!D:D,'Daily Cash Log'!$A:$A,A15,'Daily Cash Log'!$B:$B,B15)</f>
        <v/>
      </c>
      <c r="F15" s="66">
        <f>SUMIFS('Daily Cash Log'!E:E,'Daily Cash Log'!$A:$A,A15,'Daily Cash Log'!$B:$B,B15)</f>
        <v/>
      </c>
      <c r="G15" s="66">
        <f>SUMIFS('Daily Cash Log'!F:F,'Daily Cash Log'!$A:$A,A15,'Daily Cash Log'!$B:$B,B15)</f>
        <v/>
      </c>
      <c r="H15" s="66">
        <f>SUMIFS('Daily Cash Log'!G:G,'Daily Cash Log'!$A:$A,A15,'Daily Cash Log'!$B:$B,B15)</f>
        <v/>
      </c>
      <c r="I15" s="66">
        <f>SUMIFS('Daily Cash Log'!H:H,'Daily Cash Log'!$A:$A,A15,'Daily Cash Log'!$B:$B,B15)</f>
        <v/>
      </c>
      <c r="J15" s="66">
        <f>SUMIFS('Daily Cash Log'!I:I,'Daily Cash Log'!$A:$A,A15,'Daily Cash Log'!$B:$B,B15)</f>
        <v/>
      </c>
      <c r="K15" s="66">
        <f>SUMIFS('Daily Cash Log'!J:J,'Daily Cash Log'!$A:$A,A15,'Daily Cash Log'!$B:$B,B15)</f>
        <v/>
      </c>
      <c r="L15" s="66">
        <f>SUMIFS('Daily Cash Log'!K:K,'Daily Cash Log'!$A:$A,A15,'Daily Cash Log'!$B:$B,B15)</f>
        <v/>
      </c>
      <c r="M15" s="66">
        <f>SUMIFS('Daily Cash Log'!L:L,'Daily Cash Log'!$A:$A,A15,'Daily Cash Log'!$B:$B,B15)</f>
        <v/>
      </c>
      <c r="N15" s="66">
        <f>SUM(D15:F15)-SUM(G15:M15)</f>
        <v/>
      </c>
    </row>
    <row r="16">
      <c r="A16" s="74">
        <f>'Tour Overview'!A19</f>
        <v/>
      </c>
      <c r="B16" s="65">
        <f>'Tour Overview'!B19</f>
        <v/>
      </c>
      <c r="C16" s="65">
        <f>'Tour Overview'!D19</f>
        <v/>
      </c>
      <c r="D16" s="66">
        <f>SUMIFS('Daily Cash Log'!C:C,'Daily Cash Log'!$A:$A,A16,'Daily Cash Log'!$B:$B,B16)</f>
        <v/>
      </c>
      <c r="E16" s="66">
        <f>SUMIFS('Daily Cash Log'!D:D,'Daily Cash Log'!$A:$A,A16,'Daily Cash Log'!$B:$B,B16)</f>
        <v/>
      </c>
      <c r="F16" s="66">
        <f>SUMIFS('Daily Cash Log'!E:E,'Daily Cash Log'!$A:$A,A16,'Daily Cash Log'!$B:$B,B16)</f>
        <v/>
      </c>
      <c r="G16" s="66">
        <f>SUMIFS('Daily Cash Log'!F:F,'Daily Cash Log'!$A:$A,A16,'Daily Cash Log'!$B:$B,B16)</f>
        <v/>
      </c>
      <c r="H16" s="66">
        <f>SUMIFS('Daily Cash Log'!G:G,'Daily Cash Log'!$A:$A,A16,'Daily Cash Log'!$B:$B,B16)</f>
        <v/>
      </c>
      <c r="I16" s="66">
        <f>SUMIFS('Daily Cash Log'!H:H,'Daily Cash Log'!$A:$A,A16,'Daily Cash Log'!$B:$B,B16)</f>
        <v/>
      </c>
      <c r="J16" s="66">
        <f>SUMIFS('Daily Cash Log'!I:I,'Daily Cash Log'!$A:$A,A16,'Daily Cash Log'!$B:$B,B16)</f>
        <v/>
      </c>
      <c r="K16" s="66">
        <f>SUMIFS('Daily Cash Log'!J:J,'Daily Cash Log'!$A:$A,A16,'Daily Cash Log'!$B:$B,B16)</f>
        <v/>
      </c>
      <c r="L16" s="66">
        <f>SUMIFS('Daily Cash Log'!K:K,'Daily Cash Log'!$A:$A,A16,'Daily Cash Log'!$B:$B,B16)</f>
        <v/>
      </c>
      <c r="M16" s="66">
        <f>SUMIFS('Daily Cash Log'!L:L,'Daily Cash Log'!$A:$A,A16,'Daily Cash Log'!$B:$B,B16)</f>
        <v/>
      </c>
      <c r="N16" s="66">
        <f>SUM(D16:F16)-SUM(G16:M16)</f>
        <v/>
      </c>
    </row>
    <row r="17">
      <c r="A17" s="74">
        <f>'Tour Overview'!A20</f>
        <v/>
      </c>
      <c r="B17" s="65">
        <f>'Tour Overview'!B20</f>
        <v/>
      </c>
      <c r="C17" s="65">
        <f>'Tour Overview'!D20</f>
        <v/>
      </c>
      <c r="D17" s="66">
        <f>SUMIFS('Daily Cash Log'!C:C,'Daily Cash Log'!$A:$A,A17,'Daily Cash Log'!$B:$B,B17)</f>
        <v/>
      </c>
      <c r="E17" s="66">
        <f>SUMIFS('Daily Cash Log'!D:D,'Daily Cash Log'!$A:$A,A17,'Daily Cash Log'!$B:$B,B17)</f>
        <v/>
      </c>
      <c r="F17" s="66">
        <f>SUMIFS('Daily Cash Log'!E:E,'Daily Cash Log'!$A:$A,A17,'Daily Cash Log'!$B:$B,B17)</f>
        <v/>
      </c>
      <c r="G17" s="66">
        <f>SUMIFS('Daily Cash Log'!F:F,'Daily Cash Log'!$A:$A,A17,'Daily Cash Log'!$B:$B,B17)</f>
        <v/>
      </c>
      <c r="H17" s="66">
        <f>SUMIFS('Daily Cash Log'!G:G,'Daily Cash Log'!$A:$A,A17,'Daily Cash Log'!$B:$B,B17)</f>
        <v/>
      </c>
      <c r="I17" s="66">
        <f>SUMIFS('Daily Cash Log'!H:H,'Daily Cash Log'!$A:$A,A17,'Daily Cash Log'!$B:$B,B17)</f>
        <v/>
      </c>
      <c r="J17" s="66">
        <f>SUMIFS('Daily Cash Log'!I:I,'Daily Cash Log'!$A:$A,A17,'Daily Cash Log'!$B:$B,B17)</f>
        <v/>
      </c>
      <c r="K17" s="66">
        <f>SUMIFS('Daily Cash Log'!J:J,'Daily Cash Log'!$A:$A,A17,'Daily Cash Log'!$B:$B,B17)</f>
        <v/>
      </c>
      <c r="L17" s="66">
        <f>SUMIFS('Daily Cash Log'!K:K,'Daily Cash Log'!$A:$A,A17,'Daily Cash Log'!$B:$B,B17)</f>
        <v/>
      </c>
      <c r="M17" s="66">
        <f>SUMIFS('Daily Cash Log'!L:L,'Daily Cash Log'!$A:$A,A17,'Daily Cash Log'!$B:$B,B17)</f>
        <v/>
      </c>
      <c r="N17" s="66">
        <f>SUM(D17:F17)-SUM(G17:M17)</f>
        <v/>
      </c>
    </row>
    <row r="18">
      <c r="A18" s="74">
        <f>'Tour Overview'!A21</f>
        <v/>
      </c>
      <c r="B18" s="65">
        <f>'Tour Overview'!B21</f>
        <v/>
      </c>
      <c r="C18" s="65">
        <f>'Tour Overview'!D21</f>
        <v/>
      </c>
      <c r="D18" s="66">
        <f>SUMIFS('Daily Cash Log'!C:C,'Daily Cash Log'!$A:$A,A18,'Daily Cash Log'!$B:$B,B18)</f>
        <v/>
      </c>
      <c r="E18" s="66">
        <f>SUMIFS('Daily Cash Log'!D:D,'Daily Cash Log'!$A:$A,A18,'Daily Cash Log'!$B:$B,B18)</f>
        <v/>
      </c>
      <c r="F18" s="66">
        <f>SUMIFS('Daily Cash Log'!E:E,'Daily Cash Log'!$A:$A,A18,'Daily Cash Log'!$B:$B,B18)</f>
        <v/>
      </c>
      <c r="G18" s="66">
        <f>SUMIFS('Daily Cash Log'!F:F,'Daily Cash Log'!$A:$A,A18,'Daily Cash Log'!$B:$B,B18)</f>
        <v/>
      </c>
      <c r="H18" s="66">
        <f>SUMIFS('Daily Cash Log'!G:G,'Daily Cash Log'!$A:$A,A18,'Daily Cash Log'!$B:$B,B18)</f>
        <v/>
      </c>
      <c r="I18" s="66">
        <f>SUMIFS('Daily Cash Log'!H:H,'Daily Cash Log'!$A:$A,A18,'Daily Cash Log'!$B:$B,B18)</f>
        <v/>
      </c>
      <c r="J18" s="66">
        <f>SUMIFS('Daily Cash Log'!I:I,'Daily Cash Log'!$A:$A,A18,'Daily Cash Log'!$B:$B,B18)</f>
        <v/>
      </c>
      <c r="K18" s="66">
        <f>SUMIFS('Daily Cash Log'!J:J,'Daily Cash Log'!$A:$A,A18,'Daily Cash Log'!$B:$B,B18)</f>
        <v/>
      </c>
      <c r="L18" s="66">
        <f>SUMIFS('Daily Cash Log'!K:K,'Daily Cash Log'!$A:$A,A18,'Daily Cash Log'!$B:$B,B18)</f>
        <v/>
      </c>
      <c r="M18" s="66">
        <f>SUMIFS('Daily Cash Log'!L:L,'Daily Cash Log'!$A:$A,A18,'Daily Cash Log'!$B:$B,B18)</f>
        <v/>
      </c>
      <c r="N18" s="66">
        <f>SUM(D18:F18)-SUM(G18:M18)</f>
        <v/>
      </c>
    </row>
    <row r="19">
      <c r="A19" s="74">
        <f>'Tour Overview'!A22</f>
        <v/>
      </c>
      <c r="B19" s="65">
        <f>'Tour Overview'!B22</f>
        <v/>
      </c>
      <c r="C19" s="65">
        <f>'Tour Overview'!D22</f>
        <v/>
      </c>
      <c r="D19" s="66">
        <f>SUMIFS('Daily Cash Log'!C:C,'Daily Cash Log'!$A:$A,A19,'Daily Cash Log'!$B:$B,B19)</f>
        <v/>
      </c>
      <c r="E19" s="66">
        <f>SUMIFS('Daily Cash Log'!D:D,'Daily Cash Log'!$A:$A,A19,'Daily Cash Log'!$B:$B,B19)</f>
        <v/>
      </c>
      <c r="F19" s="66">
        <f>SUMIFS('Daily Cash Log'!E:E,'Daily Cash Log'!$A:$A,A19,'Daily Cash Log'!$B:$B,B19)</f>
        <v/>
      </c>
      <c r="G19" s="66">
        <f>SUMIFS('Daily Cash Log'!F:F,'Daily Cash Log'!$A:$A,A19,'Daily Cash Log'!$B:$B,B19)</f>
        <v/>
      </c>
      <c r="H19" s="66">
        <f>SUMIFS('Daily Cash Log'!G:G,'Daily Cash Log'!$A:$A,A19,'Daily Cash Log'!$B:$B,B19)</f>
        <v/>
      </c>
      <c r="I19" s="66">
        <f>SUMIFS('Daily Cash Log'!H:H,'Daily Cash Log'!$A:$A,A19,'Daily Cash Log'!$B:$B,B19)</f>
        <v/>
      </c>
      <c r="J19" s="66">
        <f>SUMIFS('Daily Cash Log'!I:I,'Daily Cash Log'!$A:$A,A19,'Daily Cash Log'!$B:$B,B19)</f>
        <v/>
      </c>
      <c r="K19" s="66">
        <f>SUMIFS('Daily Cash Log'!J:J,'Daily Cash Log'!$A:$A,A19,'Daily Cash Log'!$B:$B,B19)</f>
        <v/>
      </c>
      <c r="L19" s="66">
        <f>SUMIFS('Daily Cash Log'!K:K,'Daily Cash Log'!$A:$A,A19,'Daily Cash Log'!$B:$B,B19)</f>
        <v/>
      </c>
      <c r="M19" s="66">
        <f>SUMIFS('Daily Cash Log'!L:L,'Daily Cash Log'!$A:$A,A19,'Daily Cash Log'!$B:$B,B19)</f>
        <v/>
      </c>
      <c r="N19" s="66">
        <f>SUM(D19:F19)-SUM(G19:M19)</f>
        <v/>
      </c>
    </row>
    <row r="20">
      <c r="A20" s="74">
        <f>'Tour Overview'!A23</f>
        <v/>
      </c>
      <c r="B20" s="65">
        <f>'Tour Overview'!B23</f>
        <v/>
      </c>
      <c r="C20" s="65">
        <f>'Tour Overview'!D23</f>
        <v/>
      </c>
      <c r="D20" s="66">
        <f>SUMIFS('Daily Cash Log'!C:C,'Daily Cash Log'!$A:$A,A20,'Daily Cash Log'!$B:$B,B20)</f>
        <v/>
      </c>
      <c r="E20" s="66">
        <f>SUMIFS('Daily Cash Log'!D:D,'Daily Cash Log'!$A:$A,A20,'Daily Cash Log'!$B:$B,B20)</f>
        <v/>
      </c>
      <c r="F20" s="66">
        <f>SUMIFS('Daily Cash Log'!E:E,'Daily Cash Log'!$A:$A,A20,'Daily Cash Log'!$B:$B,B20)</f>
        <v/>
      </c>
      <c r="G20" s="66">
        <f>SUMIFS('Daily Cash Log'!F:F,'Daily Cash Log'!$A:$A,A20,'Daily Cash Log'!$B:$B,B20)</f>
        <v/>
      </c>
      <c r="H20" s="66">
        <f>SUMIFS('Daily Cash Log'!G:G,'Daily Cash Log'!$A:$A,A20,'Daily Cash Log'!$B:$B,B20)</f>
        <v/>
      </c>
      <c r="I20" s="66">
        <f>SUMIFS('Daily Cash Log'!H:H,'Daily Cash Log'!$A:$A,A20,'Daily Cash Log'!$B:$B,B20)</f>
        <v/>
      </c>
      <c r="J20" s="66">
        <f>SUMIFS('Daily Cash Log'!I:I,'Daily Cash Log'!$A:$A,A20,'Daily Cash Log'!$B:$B,B20)</f>
        <v/>
      </c>
      <c r="K20" s="66">
        <f>SUMIFS('Daily Cash Log'!J:J,'Daily Cash Log'!$A:$A,A20,'Daily Cash Log'!$B:$B,B20)</f>
        <v/>
      </c>
      <c r="L20" s="66">
        <f>SUMIFS('Daily Cash Log'!K:K,'Daily Cash Log'!$A:$A,A20,'Daily Cash Log'!$B:$B,B20)</f>
        <v/>
      </c>
      <c r="M20" s="66">
        <f>SUMIFS('Daily Cash Log'!L:L,'Daily Cash Log'!$A:$A,A20,'Daily Cash Log'!$B:$B,B20)</f>
        <v/>
      </c>
      <c r="N20" s="66">
        <f>SUM(D20:F20)-SUM(G20:M20)</f>
        <v/>
      </c>
    </row>
    <row r="21">
      <c r="A21" s="74">
        <f>'Tour Overview'!A24</f>
        <v/>
      </c>
      <c r="B21" s="65">
        <f>'Tour Overview'!B24</f>
        <v/>
      </c>
      <c r="C21" s="65">
        <f>'Tour Overview'!D24</f>
        <v/>
      </c>
      <c r="D21" s="66">
        <f>SUMIFS('Daily Cash Log'!C:C,'Daily Cash Log'!$A:$A,A21,'Daily Cash Log'!$B:$B,B21)</f>
        <v/>
      </c>
      <c r="E21" s="66">
        <f>SUMIFS('Daily Cash Log'!D:D,'Daily Cash Log'!$A:$A,A21,'Daily Cash Log'!$B:$B,B21)</f>
        <v/>
      </c>
      <c r="F21" s="66">
        <f>SUMIFS('Daily Cash Log'!E:E,'Daily Cash Log'!$A:$A,A21,'Daily Cash Log'!$B:$B,B21)</f>
        <v/>
      </c>
      <c r="G21" s="66">
        <f>SUMIFS('Daily Cash Log'!F:F,'Daily Cash Log'!$A:$A,A21,'Daily Cash Log'!$B:$B,B21)</f>
        <v/>
      </c>
      <c r="H21" s="66">
        <f>SUMIFS('Daily Cash Log'!G:G,'Daily Cash Log'!$A:$A,A21,'Daily Cash Log'!$B:$B,B21)</f>
        <v/>
      </c>
      <c r="I21" s="66">
        <f>SUMIFS('Daily Cash Log'!H:H,'Daily Cash Log'!$A:$A,A21,'Daily Cash Log'!$B:$B,B21)</f>
        <v/>
      </c>
      <c r="J21" s="66">
        <f>SUMIFS('Daily Cash Log'!I:I,'Daily Cash Log'!$A:$A,A21,'Daily Cash Log'!$B:$B,B21)</f>
        <v/>
      </c>
      <c r="K21" s="66">
        <f>SUMIFS('Daily Cash Log'!J:J,'Daily Cash Log'!$A:$A,A21,'Daily Cash Log'!$B:$B,B21)</f>
        <v/>
      </c>
      <c r="L21" s="66">
        <f>SUMIFS('Daily Cash Log'!K:K,'Daily Cash Log'!$A:$A,A21,'Daily Cash Log'!$B:$B,B21)</f>
        <v/>
      </c>
      <c r="M21" s="66">
        <f>SUMIFS('Daily Cash Log'!L:L,'Daily Cash Log'!$A:$A,A21,'Daily Cash Log'!$B:$B,B21)</f>
        <v/>
      </c>
      <c r="N21" s="66">
        <f>SUM(D21:F21)-SUM(G21:M21)</f>
        <v/>
      </c>
    </row>
    <row r="22">
      <c r="A22" s="74">
        <f>'Tour Overview'!A25</f>
        <v/>
      </c>
      <c r="B22" s="65">
        <f>'Tour Overview'!B25</f>
        <v/>
      </c>
      <c r="C22" s="65">
        <f>'Tour Overview'!D25</f>
        <v/>
      </c>
      <c r="D22" s="66">
        <f>SUMIFS('Daily Cash Log'!C:C,'Daily Cash Log'!$A:$A,A22,'Daily Cash Log'!$B:$B,B22)</f>
        <v/>
      </c>
      <c r="E22" s="66">
        <f>SUMIFS('Daily Cash Log'!D:D,'Daily Cash Log'!$A:$A,A22,'Daily Cash Log'!$B:$B,B22)</f>
        <v/>
      </c>
      <c r="F22" s="66">
        <f>SUMIFS('Daily Cash Log'!E:E,'Daily Cash Log'!$A:$A,A22,'Daily Cash Log'!$B:$B,B22)</f>
        <v/>
      </c>
      <c r="G22" s="66">
        <f>SUMIFS('Daily Cash Log'!F:F,'Daily Cash Log'!$A:$A,A22,'Daily Cash Log'!$B:$B,B22)</f>
        <v/>
      </c>
      <c r="H22" s="66">
        <f>SUMIFS('Daily Cash Log'!G:G,'Daily Cash Log'!$A:$A,A22,'Daily Cash Log'!$B:$B,B22)</f>
        <v/>
      </c>
      <c r="I22" s="66">
        <f>SUMIFS('Daily Cash Log'!H:H,'Daily Cash Log'!$A:$A,A22,'Daily Cash Log'!$B:$B,B22)</f>
        <v/>
      </c>
      <c r="J22" s="66">
        <f>SUMIFS('Daily Cash Log'!I:I,'Daily Cash Log'!$A:$A,A22,'Daily Cash Log'!$B:$B,B22)</f>
        <v/>
      </c>
      <c r="K22" s="66">
        <f>SUMIFS('Daily Cash Log'!J:J,'Daily Cash Log'!$A:$A,A22,'Daily Cash Log'!$B:$B,B22)</f>
        <v/>
      </c>
      <c r="L22" s="66">
        <f>SUMIFS('Daily Cash Log'!K:K,'Daily Cash Log'!$A:$A,A22,'Daily Cash Log'!$B:$B,B22)</f>
        <v/>
      </c>
      <c r="M22" s="66">
        <f>SUMIFS('Daily Cash Log'!L:L,'Daily Cash Log'!$A:$A,A22,'Daily Cash Log'!$B:$B,B22)</f>
        <v/>
      </c>
      <c r="N22" s="66">
        <f>SUM(D22:F22)-SUM(G22:M22)</f>
        <v/>
      </c>
    </row>
    <row r="23">
      <c r="A23" s="74">
        <f>'Tour Overview'!A26</f>
        <v/>
      </c>
      <c r="B23" s="65">
        <f>'Tour Overview'!B26</f>
        <v/>
      </c>
      <c r="C23" s="65">
        <f>'Tour Overview'!D26</f>
        <v/>
      </c>
      <c r="D23" s="66">
        <f>SUMIFS('Daily Cash Log'!C:C,'Daily Cash Log'!$A:$A,A23,'Daily Cash Log'!$B:$B,B23)</f>
        <v/>
      </c>
      <c r="E23" s="66">
        <f>SUMIFS('Daily Cash Log'!D:D,'Daily Cash Log'!$A:$A,A23,'Daily Cash Log'!$B:$B,B23)</f>
        <v/>
      </c>
      <c r="F23" s="66">
        <f>SUMIFS('Daily Cash Log'!E:E,'Daily Cash Log'!$A:$A,A23,'Daily Cash Log'!$B:$B,B23)</f>
        <v/>
      </c>
      <c r="G23" s="66">
        <f>SUMIFS('Daily Cash Log'!F:F,'Daily Cash Log'!$A:$A,A23,'Daily Cash Log'!$B:$B,B23)</f>
        <v/>
      </c>
      <c r="H23" s="66">
        <f>SUMIFS('Daily Cash Log'!G:G,'Daily Cash Log'!$A:$A,A23,'Daily Cash Log'!$B:$B,B23)</f>
        <v/>
      </c>
      <c r="I23" s="66">
        <f>SUMIFS('Daily Cash Log'!H:H,'Daily Cash Log'!$A:$A,A23,'Daily Cash Log'!$B:$B,B23)</f>
        <v/>
      </c>
      <c r="J23" s="66">
        <f>SUMIFS('Daily Cash Log'!I:I,'Daily Cash Log'!$A:$A,A23,'Daily Cash Log'!$B:$B,B23)</f>
        <v/>
      </c>
      <c r="K23" s="66">
        <f>SUMIFS('Daily Cash Log'!J:J,'Daily Cash Log'!$A:$A,A23,'Daily Cash Log'!$B:$B,B23)</f>
        <v/>
      </c>
      <c r="L23" s="66">
        <f>SUMIFS('Daily Cash Log'!K:K,'Daily Cash Log'!$A:$A,A23,'Daily Cash Log'!$B:$B,B23)</f>
        <v/>
      </c>
      <c r="M23" s="66">
        <f>SUMIFS('Daily Cash Log'!L:L,'Daily Cash Log'!$A:$A,A23,'Daily Cash Log'!$B:$B,B23)</f>
        <v/>
      </c>
      <c r="N23" s="66">
        <f>SUM(D23:F23)-SUM(G23:M23)</f>
        <v/>
      </c>
    </row>
    <row r="24">
      <c r="A24" s="74">
        <f>'Tour Overview'!A27</f>
        <v/>
      </c>
      <c r="B24" s="65">
        <f>'Tour Overview'!B27</f>
        <v/>
      </c>
      <c r="C24" s="65">
        <f>'Tour Overview'!D27</f>
        <v/>
      </c>
      <c r="D24" s="66">
        <f>SUMIFS('Daily Cash Log'!C:C,'Daily Cash Log'!$A:$A,A24,'Daily Cash Log'!$B:$B,B24)</f>
        <v/>
      </c>
      <c r="E24" s="66">
        <f>SUMIFS('Daily Cash Log'!D:D,'Daily Cash Log'!$A:$A,A24,'Daily Cash Log'!$B:$B,B24)</f>
        <v/>
      </c>
      <c r="F24" s="66">
        <f>SUMIFS('Daily Cash Log'!E:E,'Daily Cash Log'!$A:$A,A24,'Daily Cash Log'!$B:$B,B24)</f>
        <v/>
      </c>
      <c r="G24" s="66">
        <f>SUMIFS('Daily Cash Log'!F:F,'Daily Cash Log'!$A:$A,A24,'Daily Cash Log'!$B:$B,B24)</f>
        <v/>
      </c>
      <c r="H24" s="66">
        <f>SUMIFS('Daily Cash Log'!G:G,'Daily Cash Log'!$A:$A,A24,'Daily Cash Log'!$B:$B,B24)</f>
        <v/>
      </c>
      <c r="I24" s="66">
        <f>SUMIFS('Daily Cash Log'!H:H,'Daily Cash Log'!$A:$A,A24,'Daily Cash Log'!$B:$B,B24)</f>
        <v/>
      </c>
      <c r="J24" s="66">
        <f>SUMIFS('Daily Cash Log'!I:I,'Daily Cash Log'!$A:$A,A24,'Daily Cash Log'!$B:$B,B24)</f>
        <v/>
      </c>
      <c r="K24" s="66">
        <f>SUMIFS('Daily Cash Log'!J:J,'Daily Cash Log'!$A:$A,A24,'Daily Cash Log'!$B:$B,B24)</f>
        <v/>
      </c>
      <c r="L24" s="66">
        <f>SUMIFS('Daily Cash Log'!K:K,'Daily Cash Log'!$A:$A,A24,'Daily Cash Log'!$B:$B,B24)</f>
        <v/>
      </c>
      <c r="M24" s="66">
        <f>SUMIFS('Daily Cash Log'!L:L,'Daily Cash Log'!$A:$A,A24,'Daily Cash Log'!$B:$B,B24)</f>
        <v/>
      </c>
      <c r="N24" s="66">
        <f>SUM(D24:F24)-SUM(G24:M24)</f>
        <v/>
      </c>
    </row>
    <row r="25">
      <c r="A25" s="74">
        <f>'Tour Overview'!A28</f>
        <v/>
      </c>
      <c r="B25" s="65">
        <f>'Tour Overview'!B28</f>
        <v/>
      </c>
      <c r="C25" s="65">
        <f>'Tour Overview'!D28</f>
        <v/>
      </c>
      <c r="D25" s="66">
        <f>SUMIFS('Daily Cash Log'!C:C,'Daily Cash Log'!$A:$A,A25,'Daily Cash Log'!$B:$B,B25)</f>
        <v/>
      </c>
      <c r="E25" s="66">
        <f>SUMIFS('Daily Cash Log'!D:D,'Daily Cash Log'!$A:$A,A25,'Daily Cash Log'!$B:$B,B25)</f>
        <v/>
      </c>
      <c r="F25" s="66">
        <f>SUMIFS('Daily Cash Log'!E:E,'Daily Cash Log'!$A:$A,A25,'Daily Cash Log'!$B:$B,B25)</f>
        <v/>
      </c>
      <c r="G25" s="66">
        <f>SUMIFS('Daily Cash Log'!F:F,'Daily Cash Log'!$A:$A,A25,'Daily Cash Log'!$B:$B,B25)</f>
        <v/>
      </c>
      <c r="H25" s="66">
        <f>SUMIFS('Daily Cash Log'!G:G,'Daily Cash Log'!$A:$A,A25,'Daily Cash Log'!$B:$B,B25)</f>
        <v/>
      </c>
      <c r="I25" s="66">
        <f>SUMIFS('Daily Cash Log'!H:H,'Daily Cash Log'!$A:$A,A25,'Daily Cash Log'!$B:$B,B25)</f>
        <v/>
      </c>
      <c r="J25" s="66">
        <f>SUMIFS('Daily Cash Log'!I:I,'Daily Cash Log'!$A:$A,A25,'Daily Cash Log'!$B:$B,B25)</f>
        <v/>
      </c>
      <c r="K25" s="66">
        <f>SUMIFS('Daily Cash Log'!J:J,'Daily Cash Log'!$A:$A,A25,'Daily Cash Log'!$B:$B,B25)</f>
        <v/>
      </c>
      <c r="L25" s="66">
        <f>SUMIFS('Daily Cash Log'!K:K,'Daily Cash Log'!$A:$A,A25,'Daily Cash Log'!$B:$B,B25)</f>
        <v/>
      </c>
      <c r="M25" s="66">
        <f>SUMIFS('Daily Cash Log'!L:L,'Daily Cash Log'!$A:$A,A25,'Daily Cash Log'!$B:$B,B25)</f>
        <v/>
      </c>
      <c r="N25" s="66">
        <f>SUM(D25:F25)-SUM(G25:M25)</f>
        <v/>
      </c>
    </row>
    <row r="26">
      <c r="A26" s="74">
        <f>'Tour Overview'!A29</f>
        <v/>
      </c>
      <c r="B26" s="65">
        <f>'Tour Overview'!B29</f>
        <v/>
      </c>
      <c r="C26" s="65">
        <f>'Tour Overview'!D29</f>
        <v/>
      </c>
      <c r="D26" s="66">
        <f>SUMIFS('Daily Cash Log'!C:C,'Daily Cash Log'!$A:$A,A26,'Daily Cash Log'!$B:$B,B26)</f>
        <v/>
      </c>
      <c r="E26" s="66">
        <f>SUMIFS('Daily Cash Log'!D:D,'Daily Cash Log'!$A:$A,A26,'Daily Cash Log'!$B:$B,B26)</f>
        <v/>
      </c>
      <c r="F26" s="66">
        <f>SUMIFS('Daily Cash Log'!E:E,'Daily Cash Log'!$A:$A,A26,'Daily Cash Log'!$B:$B,B26)</f>
        <v/>
      </c>
      <c r="G26" s="66">
        <f>SUMIFS('Daily Cash Log'!F:F,'Daily Cash Log'!$A:$A,A26,'Daily Cash Log'!$B:$B,B26)</f>
        <v/>
      </c>
      <c r="H26" s="66">
        <f>SUMIFS('Daily Cash Log'!G:G,'Daily Cash Log'!$A:$A,A26,'Daily Cash Log'!$B:$B,B26)</f>
        <v/>
      </c>
      <c r="I26" s="66">
        <f>SUMIFS('Daily Cash Log'!H:H,'Daily Cash Log'!$A:$A,A26,'Daily Cash Log'!$B:$B,B26)</f>
        <v/>
      </c>
      <c r="J26" s="66">
        <f>SUMIFS('Daily Cash Log'!I:I,'Daily Cash Log'!$A:$A,A26,'Daily Cash Log'!$B:$B,B26)</f>
        <v/>
      </c>
      <c r="K26" s="66">
        <f>SUMIFS('Daily Cash Log'!J:J,'Daily Cash Log'!$A:$A,A26,'Daily Cash Log'!$B:$B,B26)</f>
        <v/>
      </c>
      <c r="L26" s="66">
        <f>SUMIFS('Daily Cash Log'!K:K,'Daily Cash Log'!$A:$A,A26,'Daily Cash Log'!$B:$B,B26)</f>
        <v/>
      </c>
      <c r="M26" s="66">
        <f>SUMIFS('Daily Cash Log'!L:L,'Daily Cash Log'!$A:$A,A26,'Daily Cash Log'!$B:$B,B26)</f>
        <v/>
      </c>
      <c r="N26" s="66">
        <f>SUM(D26:F26)-SUM(G26:M26)</f>
        <v/>
      </c>
    </row>
    <row r="27">
      <c r="A27" s="74">
        <f>'Tour Overview'!A30</f>
        <v/>
      </c>
      <c r="B27" s="65">
        <f>'Tour Overview'!B30</f>
        <v/>
      </c>
      <c r="C27" s="65">
        <f>'Tour Overview'!D30</f>
        <v/>
      </c>
      <c r="D27" s="66">
        <f>SUMIFS('Daily Cash Log'!C:C,'Daily Cash Log'!$A:$A,A27,'Daily Cash Log'!$B:$B,B27)</f>
        <v/>
      </c>
      <c r="E27" s="66">
        <f>SUMIFS('Daily Cash Log'!D:D,'Daily Cash Log'!$A:$A,A27,'Daily Cash Log'!$B:$B,B27)</f>
        <v/>
      </c>
      <c r="F27" s="66">
        <f>SUMIFS('Daily Cash Log'!E:E,'Daily Cash Log'!$A:$A,A27,'Daily Cash Log'!$B:$B,B27)</f>
        <v/>
      </c>
      <c r="G27" s="66">
        <f>SUMIFS('Daily Cash Log'!F:F,'Daily Cash Log'!$A:$A,A27,'Daily Cash Log'!$B:$B,B27)</f>
        <v/>
      </c>
      <c r="H27" s="66">
        <f>SUMIFS('Daily Cash Log'!G:G,'Daily Cash Log'!$A:$A,A27,'Daily Cash Log'!$B:$B,B27)</f>
        <v/>
      </c>
      <c r="I27" s="66">
        <f>SUMIFS('Daily Cash Log'!H:H,'Daily Cash Log'!$A:$A,A27,'Daily Cash Log'!$B:$B,B27)</f>
        <v/>
      </c>
      <c r="J27" s="66">
        <f>SUMIFS('Daily Cash Log'!I:I,'Daily Cash Log'!$A:$A,A27,'Daily Cash Log'!$B:$B,B27)</f>
        <v/>
      </c>
      <c r="K27" s="66">
        <f>SUMIFS('Daily Cash Log'!J:J,'Daily Cash Log'!$A:$A,A27,'Daily Cash Log'!$B:$B,B27)</f>
        <v/>
      </c>
      <c r="L27" s="66">
        <f>SUMIFS('Daily Cash Log'!K:K,'Daily Cash Log'!$A:$A,A27,'Daily Cash Log'!$B:$B,B27)</f>
        <v/>
      </c>
      <c r="M27" s="66">
        <f>SUMIFS('Daily Cash Log'!L:L,'Daily Cash Log'!$A:$A,A27,'Daily Cash Log'!$B:$B,B27)</f>
        <v/>
      </c>
      <c r="N27" s="66">
        <f>SUM(D27:F27)-SUM(G27:M27)</f>
        <v/>
      </c>
    </row>
    <row r="28">
      <c r="A28" s="74">
        <f>'Tour Overview'!A31</f>
        <v/>
      </c>
      <c r="B28" s="65">
        <f>'Tour Overview'!B31</f>
        <v/>
      </c>
      <c r="C28" s="65">
        <f>'Tour Overview'!D31</f>
        <v/>
      </c>
      <c r="D28" s="66">
        <f>SUMIFS('Daily Cash Log'!C:C,'Daily Cash Log'!$A:$A,A28,'Daily Cash Log'!$B:$B,B28)</f>
        <v/>
      </c>
      <c r="E28" s="66">
        <f>SUMIFS('Daily Cash Log'!D:D,'Daily Cash Log'!$A:$A,A28,'Daily Cash Log'!$B:$B,B28)</f>
        <v/>
      </c>
      <c r="F28" s="66">
        <f>SUMIFS('Daily Cash Log'!E:E,'Daily Cash Log'!$A:$A,A28,'Daily Cash Log'!$B:$B,B28)</f>
        <v/>
      </c>
      <c r="G28" s="66">
        <f>SUMIFS('Daily Cash Log'!F:F,'Daily Cash Log'!$A:$A,A28,'Daily Cash Log'!$B:$B,B28)</f>
        <v/>
      </c>
      <c r="H28" s="66">
        <f>SUMIFS('Daily Cash Log'!G:G,'Daily Cash Log'!$A:$A,A28,'Daily Cash Log'!$B:$B,B28)</f>
        <v/>
      </c>
      <c r="I28" s="66">
        <f>SUMIFS('Daily Cash Log'!H:H,'Daily Cash Log'!$A:$A,A28,'Daily Cash Log'!$B:$B,B28)</f>
        <v/>
      </c>
      <c r="J28" s="66">
        <f>SUMIFS('Daily Cash Log'!I:I,'Daily Cash Log'!$A:$A,A28,'Daily Cash Log'!$B:$B,B28)</f>
        <v/>
      </c>
      <c r="K28" s="66">
        <f>SUMIFS('Daily Cash Log'!J:J,'Daily Cash Log'!$A:$A,A28,'Daily Cash Log'!$B:$B,B28)</f>
        <v/>
      </c>
      <c r="L28" s="66">
        <f>SUMIFS('Daily Cash Log'!K:K,'Daily Cash Log'!$A:$A,A28,'Daily Cash Log'!$B:$B,B28)</f>
        <v/>
      </c>
      <c r="M28" s="66">
        <f>SUMIFS('Daily Cash Log'!L:L,'Daily Cash Log'!$A:$A,A28,'Daily Cash Log'!$B:$B,B28)</f>
        <v/>
      </c>
      <c r="N28" s="66">
        <f>SUM(D28:F28)-SUM(G28:M28)</f>
        <v/>
      </c>
    </row>
    <row r="29">
      <c r="A29" s="74">
        <f>'Tour Overview'!A32</f>
        <v/>
      </c>
      <c r="B29" s="65">
        <f>'Tour Overview'!B32</f>
        <v/>
      </c>
      <c r="C29" s="65">
        <f>'Tour Overview'!D32</f>
        <v/>
      </c>
      <c r="D29" s="66">
        <f>SUMIFS('Daily Cash Log'!C:C,'Daily Cash Log'!$A:$A,A29,'Daily Cash Log'!$B:$B,B29)</f>
        <v/>
      </c>
      <c r="E29" s="66">
        <f>SUMIFS('Daily Cash Log'!D:D,'Daily Cash Log'!$A:$A,A29,'Daily Cash Log'!$B:$B,B29)</f>
        <v/>
      </c>
      <c r="F29" s="66">
        <f>SUMIFS('Daily Cash Log'!E:E,'Daily Cash Log'!$A:$A,A29,'Daily Cash Log'!$B:$B,B29)</f>
        <v/>
      </c>
      <c r="G29" s="66">
        <f>SUMIFS('Daily Cash Log'!F:F,'Daily Cash Log'!$A:$A,A29,'Daily Cash Log'!$B:$B,B29)</f>
        <v/>
      </c>
      <c r="H29" s="66">
        <f>SUMIFS('Daily Cash Log'!G:G,'Daily Cash Log'!$A:$A,A29,'Daily Cash Log'!$B:$B,B29)</f>
        <v/>
      </c>
      <c r="I29" s="66">
        <f>SUMIFS('Daily Cash Log'!H:H,'Daily Cash Log'!$A:$A,A29,'Daily Cash Log'!$B:$B,B29)</f>
        <v/>
      </c>
      <c r="J29" s="66">
        <f>SUMIFS('Daily Cash Log'!I:I,'Daily Cash Log'!$A:$A,A29,'Daily Cash Log'!$B:$B,B29)</f>
        <v/>
      </c>
      <c r="K29" s="66">
        <f>SUMIFS('Daily Cash Log'!J:J,'Daily Cash Log'!$A:$A,A29,'Daily Cash Log'!$B:$B,B29)</f>
        <v/>
      </c>
      <c r="L29" s="66">
        <f>SUMIFS('Daily Cash Log'!K:K,'Daily Cash Log'!$A:$A,A29,'Daily Cash Log'!$B:$B,B29)</f>
        <v/>
      </c>
      <c r="M29" s="66">
        <f>SUMIFS('Daily Cash Log'!L:L,'Daily Cash Log'!$A:$A,A29,'Daily Cash Log'!$B:$B,B29)</f>
        <v/>
      </c>
      <c r="N29" s="66">
        <f>SUM(D29:F29)-SUM(G29:M29)</f>
        <v/>
      </c>
    </row>
    <row r="30">
      <c r="A30" s="74">
        <f>'Tour Overview'!A33</f>
        <v/>
      </c>
      <c r="B30" s="65">
        <f>'Tour Overview'!B33</f>
        <v/>
      </c>
      <c r="C30" s="65">
        <f>'Tour Overview'!D33</f>
        <v/>
      </c>
      <c r="D30" s="66">
        <f>SUMIFS('Daily Cash Log'!C:C,'Daily Cash Log'!$A:$A,A30,'Daily Cash Log'!$B:$B,B30)</f>
        <v/>
      </c>
      <c r="E30" s="66">
        <f>SUMIFS('Daily Cash Log'!D:D,'Daily Cash Log'!$A:$A,A30,'Daily Cash Log'!$B:$B,B30)</f>
        <v/>
      </c>
      <c r="F30" s="66">
        <f>SUMIFS('Daily Cash Log'!E:E,'Daily Cash Log'!$A:$A,A30,'Daily Cash Log'!$B:$B,B30)</f>
        <v/>
      </c>
      <c r="G30" s="66">
        <f>SUMIFS('Daily Cash Log'!F:F,'Daily Cash Log'!$A:$A,A30,'Daily Cash Log'!$B:$B,B30)</f>
        <v/>
      </c>
      <c r="H30" s="66">
        <f>SUMIFS('Daily Cash Log'!G:G,'Daily Cash Log'!$A:$A,A30,'Daily Cash Log'!$B:$B,B30)</f>
        <v/>
      </c>
      <c r="I30" s="66">
        <f>SUMIFS('Daily Cash Log'!H:H,'Daily Cash Log'!$A:$A,A30,'Daily Cash Log'!$B:$B,B30)</f>
        <v/>
      </c>
      <c r="J30" s="66">
        <f>SUMIFS('Daily Cash Log'!I:I,'Daily Cash Log'!$A:$A,A30,'Daily Cash Log'!$B:$B,B30)</f>
        <v/>
      </c>
      <c r="K30" s="66">
        <f>SUMIFS('Daily Cash Log'!J:J,'Daily Cash Log'!$A:$A,A30,'Daily Cash Log'!$B:$B,B30)</f>
        <v/>
      </c>
      <c r="L30" s="66">
        <f>SUMIFS('Daily Cash Log'!K:K,'Daily Cash Log'!$A:$A,A30,'Daily Cash Log'!$B:$B,B30)</f>
        <v/>
      </c>
      <c r="M30" s="66">
        <f>SUMIFS('Daily Cash Log'!L:L,'Daily Cash Log'!$A:$A,A30,'Daily Cash Log'!$B:$B,B30)</f>
        <v/>
      </c>
      <c r="N30" s="66">
        <f>SUM(D30:F30)-SUM(G30:M30)</f>
        <v/>
      </c>
    </row>
    <row r="31">
      <c r="A31" s="74">
        <f>'Tour Overview'!A34</f>
        <v/>
      </c>
      <c r="B31" s="65">
        <f>'Tour Overview'!B34</f>
        <v/>
      </c>
      <c r="C31" s="65">
        <f>'Tour Overview'!D34</f>
        <v/>
      </c>
      <c r="D31" s="66">
        <f>SUMIFS('Daily Cash Log'!C:C,'Daily Cash Log'!$A:$A,A31,'Daily Cash Log'!$B:$B,B31)</f>
        <v/>
      </c>
      <c r="E31" s="66">
        <f>SUMIFS('Daily Cash Log'!D:D,'Daily Cash Log'!$A:$A,A31,'Daily Cash Log'!$B:$B,B31)</f>
        <v/>
      </c>
      <c r="F31" s="66">
        <f>SUMIFS('Daily Cash Log'!E:E,'Daily Cash Log'!$A:$A,A31,'Daily Cash Log'!$B:$B,B31)</f>
        <v/>
      </c>
      <c r="G31" s="66">
        <f>SUMIFS('Daily Cash Log'!F:F,'Daily Cash Log'!$A:$A,A31,'Daily Cash Log'!$B:$B,B31)</f>
        <v/>
      </c>
      <c r="H31" s="66">
        <f>SUMIFS('Daily Cash Log'!G:G,'Daily Cash Log'!$A:$A,A31,'Daily Cash Log'!$B:$B,B31)</f>
        <v/>
      </c>
      <c r="I31" s="66">
        <f>SUMIFS('Daily Cash Log'!H:H,'Daily Cash Log'!$A:$A,A31,'Daily Cash Log'!$B:$B,B31)</f>
        <v/>
      </c>
      <c r="J31" s="66">
        <f>SUMIFS('Daily Cash Log'!I:I,'Daily Cash Log'!$A:$A,A31,'Daily Cash Log'!$B:$B,B31)</f>
        <v/>
      </c>
      <c r="K31" s="66">
        <f>SUMIFS('Daily Cash Log'!J:J,'Daily Cash Log'!$A:$A,A31,'Daily Cash Log'!$B:$B,B31)</f>
        <v/>
      </c>
      <c r="L31" s="66">
        <f>SUMIFS('Daily Cash Log'!K:K,'Daily Cash Log'!$A:$A,A31,'Daily Cash Log'!$B:$B,B31)</f>
        <v/>
      </c>
      <c r="M31" s="66">
        <f>SUMIFS('Daily Cash Log'!L:L,'Daily Cash Log'!$A:$A,A31,'Daily Cash Log'!$B:$B,B31)</f>
        <v/>
      </c>
      <c r="N31" s="66">
        <f>SUM(D31:F31)-SUM(G31:M31)</f>
        <v/>
      </c>
    </row>
    <row r="32">
      <c r="A32" s="74">
        <f>'Tour Overview'!A35</f>
        <v/>
      </c>
      <c r="B32" s="65">
        <f>'Tour Overview'!B35</f>
        <v/>
      </c>
      <c r="C32" s="65">
        <f>'Tour Overview'!D35</f>
        <v/>
      </c>
      <c r="D32" s="66">
        <f>SUMIFS('Daily Cash Log'!C:C,'Daily Cash Log'!$A:$A,A32,'Daily Cash Log'!$B:$B,B32)</f>
        <v/>
      </c>
      <c r="E32" s="66">
        <f>SUMIFS('Daily Cash Log'!D:D,'Daily Cash Log'!$A:$A,A32,'Daily Cash Log'!$B:$B,B32)</f>
        <v/>
      </c>
      <c r="F32" s="66">
        <f>SUMIFS('Daily Cash Log'!E:E,'Daily Cash Log'!$A:$A,A32,'Daily Cash Log'!$B:$B,B32)</f>
        <v/>
      </c>
      <c r="G32" s="66">
        <f>SUMIFS('Daily Cash Log'!F:F,'Daily Cash Log'!$A:$A,A32,'Daily Cash Log'!$B:$B,B32)</f>
        <v/>
      </c>
      <c r="H32" s="66">
        <f>SUMIFS('Daily Cash Log'!G:G,'Daily Cash Log'!$A:$A,A32,'Daily Cash Log'!$B:$B,B32)</f>
        <v/>
      </c>
      <c r="I32" s="66">
        <f>SUMIFS('Daily Cash Log'!H:H,'Daily Cash Log'!$A:$A,A32,'Daily Cash Log'!$B:$B,B32)</f>
        <v/>
      </c>
      <c r="J32" s="66">
        <f>SUMIFS('Daily Cash Log'!I:I,'Daily Cash Log'!$A:$A,A32,'Daily Cash Log'!$B:$B,B32)</f>
        <v/>
      </c>
      <c r="K32" s="66">
        <f>SUMIFS('Daily Cash Log'!J:J,'Daily Cash Log'!$A:$A,A32,'Daily Cash Log'!$B:$B,B32)</f>
        <v/>
      </c>
      <c r="L32" s="66">
        <f>SUMIFS('Daily Cash Log'!K:K,'Daily Cash Log'!$A:$A,A32,'Daily Cash Log'!$B:$B,B32)</f>
        <v/>
      </c>
      <c r="M32" s="66">
        <f>SUMIFS('Daily Cash Log'!L:L,'Daily Cash Log'!$A:$A,A32,'Daily Cash Log'!$B:$B,B32)</f>
        <v/>
      </c>
      <c r="N32" s="66">
        <f>SUM(D32:F32)-SUM(G32:M32)</f>
        <v/>
      </c>
    </row>
    <row r="33">
      <c r="A33" s="74">
        <f>'Tour Overview'!A36</f>
        <v/>
      </c>
      <c r="B33" s="65">
        <f>'Tour Overview'!B36</f>
        <v/>
      </c>
      <c r="C33" s="65">
        <f>'Tour Overview'!D36</f>
        <v/>
      </c>
      <c r="D33" s="66">
        <f>SUMIFS('Daily Cash Log'!C:C,'Daily Cash Log'!$A:$A,A33,'Daily Cash Log'!$B:$B,B33)</f>
        <v/>
      </c>
      <c r="E33" s="66">
        <f>SUMIFS('Daily Cash Log'!D:D,'Daily Cash Log'!$A:$A,A33,'Daily Cash Log'!$B:$B,B33)</f>
        <v/>
      </c>
      <c r="F33" s="66">
        <f>SUMIFS('Daily Cash Log'!E:E,'Daily Cash Log'!$A:$A,A33,'Daily Cash Log'!$B:$B,B33)</f>
        <v/>
      </c>
      <c r="G33" s="66">
        <f>SUMIFS('Daily Cash Log'!F:F,'Daily Cash Log'!$A:$A,A33,'Daily Cash Log'!$B:$B,B33)</f>
        <v/>
      </c>
      <c r="H33" s="66">
        <f>SUMIFS('Daily Cash Log'!G:G,'Daily Cash Log'!$A:$A,A33,'Daily Cash Log'!$B:$B,B33)</f>
        <v/>
      </c>
      <c r="I33" s="66">
        <f>SUMIFS('Daily Cash Log'!H:H,'Daily Cash Log'!$A:$A,A33,'Daily Cash Log'!$B:$B,B33)</f>
        <v/>
      </c>
      <c r="J33" s="66">
        <f>SUMIFS('Daily Cash Log'!I:I,'Daily Cash Log'!$A:$A,A33,'Daily Cash Log'!$B:$B,B33)</f>
        <v/>
      </c>
      <c r="K33" s="66">
        <f>SUMIFS('Daily Cash Log'!J:J,'Daily Cash Log'!$A:$A,A33,'Daily Cash Log'!$B:$B,B33)</f>
        <v/>
      </c>
      <c r="L33" s="66">
        <f>SUMIFS('Daily Cash Log'!K:K,'Daily Cash Log'!$A:$A,A33,'Daily Cash Log'!$B:$B,B33)</f>
        <v/>
      </c>
      <c r="M33" s="66">
        <f>SUMIFS('Daily Cash Log'!L:L,'Daily Cash Log'!$A:$A,A33,'Daily Cash Log'!$B:$B,B33)</f>
        <v/>
      </c>
      <c r="N33" s="66">
        <f>SUM(D33:F33)-SUM(G33:M33)</f>
        <v/>
      </c>
    </row>
    <row r="34">
      <c r="A34" s="74">
        <f>'Tour Overview'!A37</f>
        <v/>
      </c>
      <c r="B34" s="65">
        <f>'Tour Overview'!B37</f>
        <v/>
      </c>
      <c r="C34" s="65">
        <f>'Tour Overview'!D37</f>
        <v/>
      </c>
      <c r="D34" s="66">
        <f>SUMIFS('Daily Cash Log'!C:C,'Daily Cash Log'!$A:$A,A34,'Daily Cash Log'!$B:$B,B34)</f>
        <v/>
      </c>
      <c r="E34" s="66">
        <f>SUMIFS('Daily Cash Log'!D:D,'Daily Cash Log'!$A:$A,A34,'Daily Cash Log'!$B:$B,B34)</f>
        <v/>
      </c>
      <c r="F34" s="66">
        <f>SUMIFS('Daily Cash Log'!E:E,'Daily Cash Log'!$A:$A,A34,'Daily Cash Log'!$B:$B,B34)</f>
        <v/>
      </c>
      <c r="G34" s="66">
        <f>SUMIFS('Daily Cash Log'!F:F,'Daily Cash Log'!$A:$A,A34,'Daily Cash Log'!$B:$B,B34)</f>
        <v/>
      </c>
      <c r="H34" s="66">
        <f>SUMIFS('Daily Cash Log'!G:G,'Daily Cash Log'!$A:$A,A34,'Daily Cash Log'!$B:$B,B34)</f>
        <v/>
      </c>
      <c r="I34" s="66">
        <f>SUMIFS('Daily Cash Log'!H:H,'Daily Cash Log'!$A:$A,A34,'Daily Cash Log'!$B:$B,B34)</f>
        <v/>
      </c>
      <c r="J34" s="66">
        <f>SUMIFS('Daily Cash Log'!I:I,'Daily Cash Log'!$A:$A,A34,'Daily Cash Log'!$B:$B,B34)</f>
        <v/>
      </c>
      <c r="K34" s="66">
        <f>SUMIFS('Daily Cash Log'!J:J,'Daily Cash Log'!$A:$A,A34,'Daily Cash Log'!$B:$B,B34)</f>
        <v/>
      </c>
      <c r="L34" s="66">
        <f>SUMIFS('Daily Cash Log'!K:K,'Daily Cash Log'!$A:$A,A34,'Daily Cash Log'!$B:$B,B34)</f>
        <v/>
      </c>
      <c r="M34" s="66">
        <f>SUMIFS('Daily Cash Log'!L:L,'Daily Cash Log'!$A:$A,A34,'Daily Cash Log'!$B:$B,B34)</f>
        <v/>
      </c>
      <c r="N34" s="66">
        <f>SUM(D34:F34)-SUM(G34:M34)</f>
        <v/>
      </c>
    </row>
    <row r="35">
      <c r="A35" s="74">
        <f>'Tour Overview'!A38</f>
        <v/>
      </c>
      <c r="B35" s="65">
        <f>'Tour Overview'!B38</f>
        <v/>
      </c>
      <c r="C35" s="65">
        <f>'Tour Overview'!D38</f>
        <v/>
      </c>
      <c r="D35" s="66">
        <f>SUMIFS('Daily Cash Log'!C:C,'Daily Cash Log'!$A:$A,A35,'Daily Cash Log'!$B:$B,B35)</f>
        <v/>
      </c>
      <c r="E35" s="66">
        <f>SUMIFS('Daily Cash Log'!D:D,'Daily Cash Log'!$A:$A,A35,'Daily Cash Log'!$B:$B,B35)</f>
        <v/>
      </c>
      <c r="F35" s="66">
        <f>SUMIFS('Daily Cash Log'!E:E,'Daily Cash Log'!$A:$A,A35,'Daily Cash Log'!$B:$B,B35)</f>
        <v/>
      </c>
      <c r="G35" s="66">
        <f>SUMIFS('Daily Cash Log'!F:F,'Daily Cash Log'!$A:$A,A35,'Daily Cash Log'!$B:$B,B35)</f>
        <v/>
      </c>
      <c r="H35" s="66">
        <f>SUMIFS('Daily Cash Log'!G:G,'Daily Cash Log'!$A:$A,A35,'Daily Cash Log'!$B:$B,B35)</f>
        <v/>
      </c>
      <c r="I35" s="66">
        <f>SUMIFS('Daily Cash Log'!H:H,'Daily Cash Log'!$A:$A,A35,'Daily Cash Log'!$B:$B,B35)</f>
        <v/>
      </c>
      <c r="J35" s="66">
        <f>SUMIFS('Daily Cash Log'!I:I,'Daily Cash Log'!$A:$A,A35,'Daily Cash Log'!$B:$B,B35)</f>
        <v/>
      </c>
      <c r="K35" s="66">
        <f>SUMIFS('Daily Cash Log'!J:J,'Daily Cash Log'!$A:$A,A35,'Daily Cash Log'!$B:$B,B35)</f>
        <v/>
      </c>
      <c r="L35" s="66">
        <f>SUMIFS('Daily Cash Log'!K:K,'Daily Cash Log'!$A:$A,A35,'Daily Cash Log'!$B:$B,B35)</f>
        <v/>
      </c>
      <c r="M35" s="66">
        <f>SUMIFS('Daily Cash Log'!L:L,'Daily Cash Log'!$A:$A,A35,'Daily Cash Log'!$B:$B,B35)</f>
        <v/>
      </c>
      <c r="N35" s="66">
        <f>SUM(D35:F35)-SUM(G35:M35)</f>
        <v/>
      </c>
    </row>
    <row r="36">
      <c r="A36" s="74">
        <f>'Tour Overview'!A39</f>
        <v/>
      </c>
      <c r="B36" s="65">
        <f>'Tour Overview'!B39</f>
        <v/>
      </c>
      <c r="C36" s="65">
        <f>'Tour Overview'!D39</f>
        <v/>
      </c>
      <c r="D36" s="66">
        <f>SUMIFS('Daily Cash Log'!C:C,'Daily Cash Log'!$A:$A,A36,'Daily Cash Log'!$B:$B,B36)</f>
        <v/>
      </c>
      <c r="E36" s="66">
        <f>SUMIFS('Daily Cash Log'!D:D,'Daily Cash Log'!$A:$A,A36,'Daily Cash Log'!$B:$B,B36)</f>
        <v/>
      </c>
      <c r="F36" s="66">
        <f>SUMIFS('Daily Cash Log'!E:E,'Daily Cash Log'!$A:$A,A36,'Daily Cash Log'!$B:$B,B36)</f>
        <v/>
      </c>
      <c r="G36" s="66">
        <f>SUMIFS('Daily Cash Log'!F:F,'Daily Cash Log'!$A:$A,A36,'Daily Cash Log'!$B:$B,B36)</f>
        <v/>
      </c>
      <c r="H36" s="66">
        <f>SUMIFS('Daily Cash Log'!G:G,'Daily Cash Log'!$A:$A,A36,'Daily Cash Log'!$B:$B,B36)</f>
        <v/>
      </c>
      <c r="I36" s="66">
        <f>SUMIFS('Daily Cash Log'!H:H,'Daily Cash Log'!$A:$A,A36,'Daily Cash Log'!$B:$B,B36)</f>
        <v/>
      </c>
      <c r="J36" s="66">
        <f>SUMIFS('Daily Cash Log'!I:I,'Daily Cash Log'!$A:$A,A36,'Daily Cash Log'!$B:$B,B36)</f>
        <v/>
      </c>
      <c r="K36" s="66">
        <f>SUMIFS('Daily Cash Log'!J:J,'Daily Cash Log'!$A:$A,A36,'Daily Cash Log'!$B:$B,B36)</f>
        <v/>
      </c>
      <c r="L36" s="66">
        <f>SUMIFS('Daily Cash Log'!K:K,'Daily Cash Log'!$A:$A,A36,'Daily Cash Log'!$B:$B,B36)</f>
        <v/>
      </c>
      <c r="M36" s="66">
        <f>SUMIFS('Daily Cash Log'!L:L,'Daily Cash Log'!$A:$A,A36,'Daily Cash Log'!$B:$B,B36)</f>
        <v/>
      </c>
      <c r="N36" s="66">
        <f>SUM(D36:F36)-SUM(G36:M36)</f>
        <v/>
      </c>
    </row>
    <row r="37">
      <c r="A37" s="74">
        <f>'Tour Overview'!A40</f>
        <v/>
      </c>
      <c r="B37" s="65">
        <f>'Tour Overview'!B40</f>
        <v/>
      </c>
      <c r="C37" s="65">
        <f>'Tour Overview'!D40</f>
        <v/>
      </c>
      <c r="D37" s="66">
        <f>SUMIFS('Daily Cash Log'!C:C,'Daily Cash Log'!$A:$A,A37,'Daily Cash Log'!$B:$B,B37)</f>
        <v/>
      </c>
      <c r="E37" s="66">
        <f>SUMIFS('Daily Cash Log'!D:D,'Daily Cash Log'!$A:$A,A37,'Daily Cash Log'!$B:$B,B37)</f>
        <v/>
      </c>
      <c r="F37" s="66">
        <f>SUMIFS('Daily Cash Log'!E:E,'Daily Cash Log'!$A:$A,A37,'Daily Cash Log'!$B:$B,B37)</f>
        <v/>
      </c>
      <c r="G37" s="66">
        <f>SUMIFS('Daily Cash Log'!F:F,'Daily Cash Log'!$A:$A,A37,'Daily Cash Log'!$B:$B,B37)</f>
        <v/>
      </c>
      <c r="H37" s="66">
        <f>SUMIFS('Daily Cash Log'!G:G,'Daily Cash Log'!$A:$A,A37,'Daily Cash Log'!$B:$B,B37)</f>
        <v/>
      </c>
      <c r="I37" s="66">
        <f>SUMIFS('Daily Cash Log'!H:H,'Daily Cash Log'!$A:$A,A37,'Daily Cash Log'!$B:$B,B37)</f>
        <v/>
      </c>
      <c r="J37" s="66">
        <f>SUMIFS('Daily Cash Log'!I:I,'Daily Cash Log'!$A:$A,A37,'Daily Cash Log'!$B:$B,B37)</f>
        <v/>
      </c>
      <c r="K37" s="66">
        <f>SUMIFS('Daily Cash Log'!J:J,'Daily Cash Log'!$A:$A,A37,'Daily Cash Log'!$B:$B,B37)</f>
        <v/>
      </c>
      <c r="L37" s="66">
        <f>SUMIFS('Daily Cash Log'!K:K,'Daily Cash Log'!$A:$A,A37,'Daily Cash Log'!$B:$B,B37)</f>
        <v/>
      </c>
      <c r="M37" s="66">
        <f>SUMIFS('Daily Cash Log'!L:L,'Daily Cash Log'!$A:$A,A37,'Daily Cash Log'!$B:$B,B37)</f>
        <v/>
      </c>
      <c r="N37" s="66">
        <f>SUM(D37:F37)-SUM(G37:M37)</f>
        <v/>
      </c>
    </row>
    <row r="38">
      <c r="A38" s="74">
        <f>'Tour Overview'!A41</f>
        <v/>
      </c>
      <c r="B38" s="65">
        <f>'Tour Overview'!B41</f>
        <v/>
      </c>
      <c r="C38" s="65">
        <f>'Tour Overview'!D41</f>
        <v/>
      </c>
      <c r="D38" s="66">
        <f>SUMIFS('Daily Cash Log'!C:C,'Daily Cash Log'!$A:$A,A38,'Daily Cash Log'!$B:$B,B38)</f>
        <v/>
      </c>
      <c r="E38" s="66">
        <f>SUMIFS('Daily Cash Log'!D:D,'Daily Cash Log'!$A:$A,A38,'Daily Cash Log'!$B:$B,B38)</f>
        <v/>
      </c>
      <c r="F38" s="66">
        <f>SUMIFS('Daily Cash Log'!E:E,'Daily Cash Log'!$A:$A,A38,'Daily Cash Log'!$B:$B,B38)</f>
        <v/>
      </c>
      <c r="G38" s="66">
        <f>SUMIFS('Daily Cash Log'!F:F,'Daily Cash Log'!$A:$A,A38,'Daily Cash Log'!$B:$B,B38)</f>
        <v/>
      </c>
      <c r="H38" s="66">
        <f>SUMIFS('Daily Cash Log'!G:G,'Daily Cash Log'!$A:$A,A38,'Daily Cash Log'!$B:$B,B38)</f>
        <v/>
      </c>
      <c r="I38" s="66">
        <f>SUMIFS('Daily Cash Log'!H:H,'Daily Cash Log'!$A:$A,A38,'Daily Cash Log'!$B:$B,B38)</f>
        <v/>
      </c>
      <c r="J38" s="66">
        <f>SUMIFS('Daily Cash Log'!I:I,'Daily Cash Log'!$A:$A,A38,'Daily Cash Log'!$B:$B,B38)</f>
        <v/>
      </c>
      <c r="K38" s="66">
        <f>SUMIFS('Daily Cash Log'!J:J,'Daily Cash Log'!$A:$A,A38,'Daily Cash Log'!$B:$B,B38)</f>
        <v/>
      </c>
      <c r="L38" s="66">
        <f>SUMIFS('Daily Cash Log'!K:K,'Daily Cash Log'!$A:$A,A38,'Daily Cash Log'!$B:$B,B38)</f>
        <v/>
      </c>
      <c r="M38" s="66">
        <f>SUMIFS('Daily Cash Log'!L:L,'Daily Cash Log'!$A:$A,A38,'Daily Cash Log'!$B:$B,B38)</f>
        <v/>
      </c>
      <c r="N38" s="66">
        <f>SUM(D38:F38)-SUM(G38:M38)</f>
        <v/>
      </c>
    </row>
    <row r="39">
      <c r="A39" s="74">
        <f>'Tour Overview'!A42</f>
        <v/>
      </c>
      <c r="B39" s="65">
        <f>'Tour Overview'!B42</f>
        <v/>
      </c>
      <c r="C39" s="65">
        <f>'Tour Overview'!D42</f>
        <v/>
      </c>
      <c r="D39" s="66">
        <f>SUMIFS('Daily Cash Log'!C:C,'Daily Cash Log'!$A:$A,A39,'Daily Cash Log'!$B:$B,B39)</f>
        <v/>
      </c>
      <c r="E39" s="66">
        <f>SUMIFS('Daily Cash Log'!D:D,'Daily Cash Log'!$A:$A,A39,'Daily Cash Log'!$B:$B,B39)</f>
        <v/>
      </c>
      <c r="F39" s="66">
        <f>SUMIFS('Daily Cash Log'!E:E,'Daily Cash Log'!$A:$A,A39,'Daily Cash Log'!$B:$B,B39)</f>
        <v/>
      </c>
      <c r="G39" s="66">
        <f>SUMIFS('Daily Cash Log'!F:F,'Daily Cash Log'!$A:$A,A39,'Daily Cash Log'!$B:$B,B39)</f>
        <v/>
      </c>
      <c r="H39" s="66">
        <f>SUMIFS('Daily Cash Log'!G:G,'Daily Cash Log'!$A:$A,A39,'Daily Cash Log'!$B:$B,B39)</f>
        <v/>
      </c>
      <c r="I39" s="66">
        <f>SUMIFS('Daily Cash Log'!H:H,'Daily Cash Log'!$A:$A,A39,'Daily Cash Log'!$B:$B,B39)</f>
        <v/>
      </c>
      <c r="J39" s="66">
        <f>SUMIFS('Daily Cash Log'!I:I,'Daily Cash Log'!$A:$A,A39,'Daily Cash Log'!$B:$B,B39)</f>
        <v/>
      </c>
      <c r="K39" s="66">
        <f>SUMIFS('Daily Cash Log'!J:J,'Daily Cash Log'!$A:$A,A39,'Daily Cash Log'!$B:$B,B39)</f>
        <v/>
      </c>
      <c r="L39" s="66">
        <f>SUMIFS('Daily Cash Log'!K:K,'Daily Cash Log'!$A:$A,A39,'Daily Cash Log'!$B:$B,B39)</f>
        <v/>
      </c>
      <c r="M39" s="66">
        <f>SUMIFS('Daily Cash Log'!L:L,'Daily Cash Log'!$A:$A,A39,'Daily Cash Log'!$B:$B,B39)</f>
        <v/>
      </c>
      <c r="N39" s="66">
        <f>SUM(D39:F39)-SUM(G39:M39)</f>
        <v/>
      </c>
    </row>
    <row r="40">
      <c r="A40" s="74">
        <f>'Tour Overview'!A43</f>
        <v/>
      </c>
      <c r="B40" s="65">
        <f>'Tour Overview'!B43</f>
        <v/>
      </c>
      <c r="C40" s="65">
        <f>'Tour Overview'!D43</f>
        <v/>
      </c>
      <c r="D40" s="66">
        <f>SUMIFS('Daily Cash Log'!C:C,'Daily Cash Log'!$A:$A,A40,'Daily Cash Log'!$B:$B,B40)</f>
        <v/>
      </c>
      <c r="E40" s="66">
        <f>SUMIFS('Daily Cash Log'!D:D,'Daily Cash Log'!$A:$A,A40,'Daily Cash Log'!$B:$B,B40)</f>
        <v/>
      </c>
      <c r="F40" s="66">
        <f>SUMIFS('Daily Cash Log'!E:E,'Daily Cash Log'!$A:$A,A40,'Daily Cash Log'!$B:$B,B40)</f>
        <v/>
      </c>
      <c r="G40" s="66">
        <f>SUMIFS('Daily Cash Log'!F:F,'Daily Cash Log'!$A:$A,A40,'Daily Cash Log'!$B:$B,B40)</f>
        <v/>
      </c>
      <c r="H40" s="66">
        <f>SUMIFS('Daily Cash Log'!G:G,'Daily Cash Log'!$A:$A,A40,'Daily Cash Log'!$B:$B,B40)</f>
        <v/>
      </c>
      <c r="I40" s="66">
        <f>SUMIFS('Daily Cash Log'!H:H,'Daily Cash Log'!$A:$A,A40,'Daily Cash Log'!$B:$B,B40)</f>
        <v/>
      </c>
      <c r="J40" s="66">
        <f>SUMIFS('Daily Cash Log'!I:I,'Daily Cash Log'!$A:$A,A40,'Daily Cash Log'!$B:$B,B40)</f>
        <v/>
      </c>
      <c r="K40" s="66">
        <f>SUMIFS('Daily Cash Log'!J:J,'Daily Cash Log'!$A:$A,A40,'Daily Cash Log'!$B:$B,B40)</f>
        <v/>
      </c>
      <c r="L40" s="66">
        <f>SUMIFS('Daily Cash Log'!K:K,'Daily Cash Log'!$A:$A,A40,'Daily Cash Log'!$B:$B,B40)</f>
        <v/>
      </c>
      <c r="M40" s="66">
        <f>SUMIFS('Daily Cash Log'!L:L,'Daily Cash Log'!$A:$A,A40,'Daily Cash Log'!$B:$B,B40)</f>
        <v/>
      </c>
      <c r="N40" s="66">
        <f>SUM(D40:F40)-SUM(G40:M40)</f>
        <v/>
      </c>
    </row>
    <row r="41">
      <c r="A41" s="74">
        <f>'Tour Overview'!A44</f>
        <v/>
      </c>
      <c r="B41" s="65">
        <f>'Tour Overview'!B44</f>
        <v/>
      </c>
      <c r="C41" s="65">
        <f>'Tour Overview'!D44</f>
        <v/>
      </c>
      <c r="D41" s="66">
        <f>SUMIFS('Daily Cash Log'!C:C,'Daily Cash Log'!$A:$A,A41,'Daily Cash Log'!$B:$B,B41)</f>
        <v/>
      </c>
      <c r="E41" s="66">
        <f>SUMIFS('Daily Cash Log'!D:D,'Daily Cash Log'!$A:$A,A41,'Daily Cash Log'!$B:$B,B41)</f>
        <v/>
      </c>
      <c r="F41" s="66">
        <f>SUMIFS('Daily Cash Log'!E:E,'Daily Cash Log'!$A:$A,A41,'Daily Cash Log'!$B:$B,B41)</f>
        <v/>
      </c>
      <c r="G41" s="66">
        <f>SUMIFS('Daily Cash Log'!F:F,'Daily Cash Log'!$A:$A,A41,'Daily Cash Log'!$B:$B,B41)</f>
        <v/>
      </c>
      <c r="H41" s="66">
        <f>SUMIFS('Daily Cash Log'!G:G,'Daily Cash Log'!$A:$A,A41,'Daily Cash Log'!$B:$B,B41)</f>
        <v/>
      </c>
      <c r="I41" s="66">
        <f>SUMIFS('Daily Cash Log'!H:H,'Daily Cash Log'!$A:$A,A41,'Daily Cash Log'!$B:$B,B41)</f>
        <v/>
      </c>
      <c r="J41" s="66">
        <f>SUMIFS('Daily Cash Log'!I:I,'Daily Cash Log'!$A:$A,A41,'Daily Cash Log'!$B:$B,B41)</f>
        <v/>
      </c>
      <c r="K41" s="66">
        <f>SUMIFS('Daily Cash Log'!J:J,'Daily Cash Log'!$A:$A,A41,'Daily Cash Log'!$B:$B,B41)</f>
        <v/>
      </c>
      <c r="L41" s="66">
        <f>SUMIFS('Daily Cash Log'!K:K,'Daily Cash Log'!$A:$A,A41,'Daily Cash Log'!$B:$B,B41)</f>
        <v/>
      </c>
      <c r="M41" s="66">
        <f>SUMIFS('Daily Cash Log'!L:L,'Daily Cash Log'!$A:$A,A41,'Daily Cash Log'!$B:$B,B41)</f>
        <v/>
      </c>
      <c r="N41" s="66">
        <f>SUM(D41:F41)-SUM(G41:M41)</f>
        <v/>
      </c>
    </row>
    <row r="42">
      <c r="A42" s="74">
        <f>'Tour Overview'!A45</f>
        <v/>
      </c>
      <c r="B42" s="65">
        <f>'Tour Overview'!B45</f>
        <v/>
      </c>
      <c r="C42" s="65">
        <f>'Tour Overview'!D45</f>
        <v/>
      </c>
      <c r="D42" s="66">
        <f>SUMIFS('Daily Cash Log'!C:C,'Daily Cash Log'!$A:$A,A42,'Daily Cash Log'!$B:$B,B42)</f>
        <v/>
      </c>
      <c r="E42" s="66">
        <f>SUMIFS('Daily Cash Log'!D:D,'Daily Cash Log'!$A:$A,A42,'Daily Cash Log'!$B:$B,B42)</f>
        <v/>
      </c>
      <c r="F42" s="66">
        <f>SUMIFS('Daily Cash Log'!E:E,'Daily Cash Log'!$A:$A,A42,'Daily Cash Log'!$B:$B,B42)</f>
        <v/>
      </c>
      <c r="G42" s="66">
        <f>SUMIFS('Daily Cash Log'!F:F,'Daily Cash Log'!$A:$A,A42,'Daily Cash Log'!$B:$B,B42)</f>
        <v/>
      </c>
      <c r="H42" s="66">
        <f>SUMIFS('Daily Cash Log'!G:G,'Daily Cash Log'!$A:$A,A42,'Daily Cash Log'!$B:$B,B42)</f>
        <v/>
      </c>
      <c r="I42" s="66">
        <f>SUMIFS('Daily Cash Log'!H:H,'Daily Cash Log'!$A:$A,A42,'Daily Cash Log'!$B:$B,B42)</f>
        <v/>
      </c>
      <c r="J42" s="66">
        <f>SUMIFS('Daily Cash Log'!I:I,'Daily Cash Log'!$A:$A,A42,'Daily Cash Log'!$B:$B,B42)</f>
        <v/>
      </c>
      <c r="K42" s="66">
        <f>SUMIFS('Daily Cash Log'!J:J,'Daily Cash Log'!$A:$A,A42,'Daily Cash Log'!$B:$B,B42)</f>
        <v/>
      </c>
      <c r="L42" s="66">
        <f>SUMIFS('Daily Cash Log'!K:K,'Daily Cash Log'!$A:$A,A42,'Daily Cash Log'!$B:$B,B42)</f>
        <v/>
      </c>
      <c r="M42" s="66">
        <f>SUMIFS('Daily Cash Log'!L:L,'Daily Cash Log'!$A:$A,A42,'Daily Cash Log'!$B:$B,B42)</f>
        <v/>
      </c>
      <c r="N42" s="66">
        <f>SUM(D42:F42)-SUM(G42:M42)</f>
        <v/>
      </c>
    </row>
    <row r="43">
      <c r="A43" s="74">
        <f>'Tour Overview'!A46</f>
        <v/>
      </c>
      <c r="B43" s="65">
        <f>'Tour Overview'!B46</f>
        <v/>
      </c>
      <c r="C43" s="65">
        <f>'Tour Overview'!D46</f>
        <v/>
      </c>
      <c r="D43" s="66">
        <f>SUMIFS('Daily Cash Log'!C:C,'Daily Cash Log'!$A:$A,A43,'Daily Cash Log'!$B:$B,B43)</f>
        <v/>
      </c>
      <c r="E43" s="66">
        <f>SUMIFS('Daily Cash Log'!D:D,'Daily Cash Log'!$A:$A,A43,'Daily Cash Log'!$B:$B,B43)</f>
        <v/>
      </c>
      <c r="F43" s="66">
        <f>SUMIFS('Daily Cash Log'!E:E,'Daily Cash Log'!$A:$A,A43,'Daily Cash Log'!$B:$B,B43)</f>
        <v/>
      </c>
      <c r="G43" s="66">
        <f>SUMIFS('Daily Cash Log'!F:F,'Daily Cash Log'!$A:$A,A43,'Daily Cash Log'!$B:$B,B43)</f>
        <v/>
      </c>
      <c r="H43" s="66">
        <f>SUMIFS('Daily Cash Log'!G:G,'Daily Cash Log'!$A:$A,A43,'Daily Cash Log'!$B:$B,B43)</f>
        <v/>
      </c>
      <c r="I43" s="66">
        <f>SUMIFS('Daily Cash Log'!H:H,'Daily Cash Log'!$A:$A,A43,'Daily Cash Log'!$B:$B,B43)</f>
        <v/>
      </c>
      <c r="J43" s="66">
        <f>SUMIFS('Daily Cash Log'!I:I,'Daily Cash Log'!$A:$A,A43,'Daily Cash Log'!$B:$B,B43)</f>
        <v/>
      </c>
      <c r="K43" s="66">
        <f>SUMIFS('Daily Cash Log'!J:J,'Daily Cash Log'!$A:$A,A43,'Daily Cash Log'!$B:$B,B43)</f>
        <v/>
      </c>
      <c r="L43" s="66">
        <f>SUMIFS('Daily Cash Log'!K:K,'Daily Cash Log'!$A:$A,A43,'Daily Cash Log'!$B:$B,B43)</f>
        <v/>
      </c>
      <c r="M43" s="66">
        <f>SUMIFS('Daily Cash Log'!L:L,'Daily Cash Log'!$A:$A,A43,'Daily Cash Log'!$B:$B,B43)</f>
        <v/>
      </c>
      <c r="N43" s="66">
        <f>SUM(D43:F43)-SUM(G43:M43)</f>
        <v/>
      </c>
    </row>
    <row r="44">
      <c r="A44" s="74">
        <f>'Tour Overview'!A47</f>
        <v/>
      </c>
      <c r="B44" s="65">
        <f>'Tour Overview'!B47</f>
        <v/>
      </c>
      <c r="C44" s="65">
        <f>'Tour Overview'!D47</f>
        <v/>
      </c>
      <c r="D44" s="66">
        <f>SUMIFS('Daily Cash Log'!C:C,'Daily Cash Log'!$A:$A,A44,'Daily Cash Log'!$B:$B,B44)</f>
        <v/>
      </c>
      <c r="E44" s="66">
        <f>SUMIFS('Daily Cash Log'!D:D,'Daily Cash Log'!$A:$A,A44,'Daily Cash Log'!$B:$B,B44)</f>
        <v/>
      </c>
      <c r="F44" s="66">
        <f>SUMIFS('Daily Cash Log'!E:E,'Daily Cash Log'!$A:$A,A44,'Daily Cash Log'!$B:$B,B44)</f>
        <v/>
      </c>
      <c r="G44" s="66">
        <f>SUMIFS('Daily Cash Log'!F:F,'Daily Cash Log'!$A:$A,A44,'Daily Cash Log'!$B:$B,B44)</f>
        <v/>
      </c>
      <c r="H44" s="66">
        <f>SUMIFS('Daily Cash Log'!G:G,'Daily Cash Log'!$A:$A,A44,'Daily Cash Log'!$B:$B,B44)</f>
        <v/>
      </c>
      <c r="I44" s="66">
        <f>SUMIFS('Daily Cash Log'!H:H,'Daily Cash Log'!$A:$A,A44,'Daily Cash Log'!$B:$B,B44)</f>
        <v/>
      </c>
      <c r="J44" s="66">
        <f>SUMIFS('Daily Cash Log'!I:I,'Daily Cash Log'!$A:$A,A44,'Daily Cash Log'!$B:$B,B44)</f>
        <v/>
      </c>
      <c r="K44" s="66">
        <f>SUMIFS('Daily Cash Log'!J:J,'Daily Cash Log'!$A:$A,A44,'Daily Cash Log'!$B:$B,B44)</f>
        <v/>
      </c>
      <c r="L44" s="66">
        <f>SUMIFS('Daily Cash Log'!K:K,'Daily Cash Log'!$A:$A,A44,'Daily Cash Log'!$B:$B,B44)</f>
        <v/>
      </c>
      <c r="M44" s="66">
        <f>SUMIFS('Daily Cash Log'!L:L,'Daily Cash Log'!$A:$A,A44,'Daily Cash Log'!$B:$B,B44)</f>
        <v/>
      </c>
      <c r="N44" s="66">
        <f>SUM(D44:F44)-SUM(G44:M44)</f>
        <v/>
      </c>
    </row>
    <row r="45">
      <c r="A45" s="74">
        <f>'Tour Overview'!A48</f>
        <v/>
      </c>
      <c r="B45" s="65">
        <f>'Tour Overview'!B48</f>
        <v/>
      </c>
      <c r="C45" s="65">
        <f>'Tour Overview'!D48</f>
        <v/>
      </c>
      <c r="D45" s="66">
        <f>SUMIFS('Daily Cash Log'!C:C,'Daily Cash Log'!$A:$A,A45,'Daily Cash Log'!$B:$B,B45)</f>
        <v/>
      </c>
      <c r="E45" s="66">
        <f>SUMIFS('Daily Cash Log'!D:D,'Daily Cash Log'!$A:$A,A45,'Daily Cash Log'!$B:$B,B45)</f>
        <v/>
      </c>
      <c r="F45" s="66">
        <f>SUMIFS('Daily Cash Log'!E:E,'Daily Cash Log'!$A:$A,A45,'Daily Cash Log'!$B:$B,B45)</f>
        <v/>
      </c>
      <c r="G45" s="66">
        <f>SUMIFS('Daily Cash Log'!F:F,'Daily Cash Log'!$A:$A,A45,'Daily Cash Log'!$B:$B,B45)</f>
        <v/>
      </c>
      <c r="H45" s="66">
        <f>SUMIFS('Daily Cash Log'!G:G,'Daily Cash Log'!$A:$A,A45,'Daily Cash Log'!$B:$B,B45)</f>
        <v/>
      </c>
      <c r="I45" s="66">
        <f>SUMIFS('Daily Cash Log'!H:H,'Daily Cash Log'!$A:$A,A45,'Daily Cash Log'!$B:$B,B45)</f>
        <v/>
      </c>
      <c r="J45" s="66">
        <f>SUMIFS('Daily Cash Log'!I:I,'Daily Cash Log'!$A:$A,A45,'Daily Cash Log'!$B:$B,B45)</f>
        <v/>
      </c>
      <c r="K45" s="66">
        <f>SUMIFS('Daily Cash Log'!J:J,'Daily Cash Log'!$A:$A,A45,'Daily Cash Log'!$B:$B,B45)</f>
        <v/>
      </c>
      <c r="L45" s="66">
        <f>SUMIFS('Daily Cash Log'!K:K,'Daily Cash Log'!$A:$A,A45,'Daily Cash Log'!$B:$B,B45)</f>
        <v/>
      </c>
      <c r="M45" s="66">
        <f>SUMIFS('Daily Cash Log'!L:L,'Daily Cash Log'!$A:$A,A45,'Daily Cash Log'!$B:$B,B45)</f>
        <v/>
      </c>
      <c r="N45" s="66">
        <f>SUM(D45:F45)-SUM(G45:M45)</f>
        <v/>
      </c>
    </row>
    <row r="46">
      <c r="A46" s="65" t="n"/>
      <c r="B46" s="65" t="n"/>
      <c r="C46" s="65" t="n"/>
      <c r="D46" s="65" t="n"/>
      <c r="E46" s="65" t="n"/>
      <c r="F46" s="65" t="n"/>
      <c r="G46" s="65" t="n"/>
      <c r="H46" s="65" t="n"/>
      <c r="I46" s="65" t="n"/>
      <c r="J46" s="65" t="n"/>
      <c r="K46" s="65" t="n"/>
      <c r="L46" s="65" t="n"/>
      <c r="M46" s="65" t="n"/>
      <c r="N46" s="65" t="n"/>
    </row>
    <row r="47">
      <c r="A47" s="67" t="inlineStr">
        <is>
          <t>TOTALS</t>
        </is>
      </c>
      <c r="B47" s="65" t="n"/>
      <c r="C47" s="65" t="n"/>
      <c r="D47" s="66">
        <f>SUM(D6:D45)</f>
        <v/>
      </c>
      <c r="E47" s="66">
        <f>SUM(E6:E45)</f>
        <v/>
      </c>
      <c r="F47" s="66">
        <f>SUM(F6:F45)</f>
        <v/>
      </c>
      <c r="G47" s="66">
        <f>SUM(G6:G45)</f>
        <v/>
      </c>
      <c r="H47" s="66">
        <f>SUM(H6:H45)</f>
        <v/>
      </c>
      <c r="I47" s="66">
        <f>SUM(I6:I45)</f>
        <v/>
      </c>
      <c r="J47" s="66">
        <f>SUM(J6:J45)</f>
        <v/>
      </c>
      <c r="K47" s="66">
        <f>SUM(K6:K45)</f>
        <v/>
      </c>
      <c r="L47" s="66">
        <f>SUM(L6:L45)</f>
        <v/>
      </c>
      <c r="M47" s="66">
        <f>SUM(M6:M45)</f>
        <v/>
      </c>
      <c r="N47" s="66">
        <f>SUM(N6:N45)</f>
        <v/>
      </c>
    </row>
  </sheetData>
  <mergeCells count="2">
    <mergeCell ref="A3:N3"/>
    <mergeCell ref="A1:N1"/>
  </mergeCells>
  <conditionalFormatting sqref="N6:N45">
    <cfRule type="cellIs" priority="1" operator="lessThan" dxfId="0">
      <formula>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28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14" customWidth="1" min="3" max="3"/>
    <col width="22" customWidth="1" min="4" max="4"/>
    <col width="10" customWidth="1" min="5" max="5"/>
    <col width="28" customWidth="1" min="6" max="6"/>
    <col width="12" customWidth="1" min="7" max="7"/>
    <col width="12" customWidth="1" min="8" max="8"/>
    <col width="30" customWidth="1" min="9" max="9"/>
  </cols>
  <sheetData>
    <row r="1" ht="28" customHeight="1">
      <c r="A1" s="1" t="inlineStr">
        <is>
          <t>Tour Overview (Master Plan)</t>
        </is>
      </c>
    </row>
    <row r="2"/>
    <row r="3" ht="18" customHeight="1">
      <c r="A3" s="2" t="inlineStr">
        <is>
          <t>High-level Inputs (blue cells)</t>
        </is>
      </c>
    </row>
    <row r="4" ht="18" customHeight="1">
      <c r="A4" s="3" t="inlineStr">
        <is>
          <t>Tour Name</t>
        </is>
      </c>
      <c r="B4" s="3" t="inlineStr">
        <is>
          <t>Band/Artist</t>
        </is>
      </c>
      <c r="C4" s="3" t="inlineStr">
        <is>
          <t>Start Date</t>
        </is>
      </c>
      <c r="D4" s="3" t="inlineStr">
        <is>
          <t>End Date</t>
        </is>
      </c>
      <c r="E4" s="3" t="inlineStr">
        <is>
          <t>Home City</t>
        </is>
      </c>
      <c r="F4" s="3" t="inlineStr">
        <is>
          <t>Vehicle</t>
        </is>
      </c>
      <c r="G4" s="3" t="inlineStr">
        <is>
          <t>Crew Count</t>
        </is>
      </c>
      <c r="H4" s="3" t="inlineStr">
        <is>
          <t>Band Count</t>
        </is>
      </c>
      <c r="I4" s="3" t="inlineStr">
        <is>
          <t>Notes</t>
        </is>
      </c>
    </row>
    <row r="5" ht="22" customHeight="1">
      <c r="A5" s="4" t="inlineStr"/>
      <c r="B5" s="4" t="inlineStr"/>
      <c r="C5" s="5" t="inlineStr"/>
      <c r="D5" s="5" t="inlineStr"/>
      <c r="E5" s="4" t="inlineStr"/>
      <c r="F5" s="4" t="inlineStr"/>
      <c r="G5" s="4" t="inlineStr"/>
      <c r="H5" s="4" t="inlineStr"/>
      <c r="I5" s="4" t="inlineStr"/>
    </row>
    <row r="6"/>
    <row r="7" ht="18" customHeight="1">
      <c r="A7" s="2" t="inlineStr">
        <is>
          <t>Shows</t>
        </is>
      </c>
    </row>
    <row r="8" ht="22" customHeight="1">
      <c r="A8" s="6" t="inlineStr">
        <is>
          <t>Date</t>
        </is>
      </c>
      <c r="B8" s="6" t="inlineStr">
        <is>
          <t>City</t>
        </is>
      </c>
      <c r="C8" s="6" t="inlineStr">
        <is>
          <t>State/Country</t>
        </is>
      </c>
      <c r="D8" s="6" t="inlineStr">
        <is>
          <t>Venue</t>
        </is>
      </c>
      <c r="E8" s="6" t="inlineStr">
        <is>
          <t>Capacity</t>
        </is>
      </c>
      <c r="F8" s="6" t="inlineStr">
        <is>
          <t>Deal (Guarantee/Door %/Flat)</t>
        </is>
      </c>
      <c r="G8" s="6" t="inlineStr">
        <is>
          <t>Door Time</t>
        </is>
      </c>
      <c r="H8" s="6" t="inlineStr">
        <is>
          <t>Set Time</t>
        </is>
      </c>
      <c r="I8" s="6" t="inlineStr">
        <is>
          <t>Contacts / Notes</t>
        </is>
      </c>
    </row>
    <row r="9">
      <c r="A9" s="7" t="n">
        <v>46017</v>
      </c>
      <c r="B9" s="8" t="inlineStr">
        <is>
          <t>Las Vegas</t>
        </is>
      </c>
      <c r="C9" s="9" t="inlineStr">
        <is>
          <t>NV (US)</t>
        </is>
      </c>
      <c r="D9" s="8" t="inlineStr">
        <is>
          <t>Example Venue</t>
        </is>
      </c>
      <c r="E9" s="10" t="n">
        <v>150</v>
      </c>
      <c r="F9" s="8" t="inlineStr">
        <is>
          <t>$300 guarantee + 70% door after $100</t>
        </is>
      </c>
      <c r="G9" s="9" t="inlineStr">
        <is>
          <t>7:00 PM</t>
        </is>
      </c>
      <c r="H9" s="9" t="inlineStr">
        <is>
          <t>9:30 PM</t>
        </is>
      </c>
      <c r="I9" s="8" t="inlineStr">
        <is>
          <t>Booker: Name / email / phone</t>
        </is>
      </c>
    </row>
    <row r="10">
      <c r="A10" s="11" t="inlineStr"/>
      <c r="B10" s="12" t="inlineStr"/>
      <c r="C10" s="13" t="inlineStr"/>
      <c r="D10" s="12" t="inlineStr"/>
      <c r="E10" s="13" t="inlineStr"/>
      <c r="F10" s="12" t="inlineStr"/>
      <c r="G10" s="13" t="inlineStr"/>
      <c r="H10" s="13" t="inlineStr"/>
      <c r="I10" s="12" t="inlineStr"/>
    </row>
    <row r="11">
      <c r="A11" s="11" t="inlineStr"/>
      <c r="B11" s="12" t="inlineStr"/>
      <c r="C11" s="13" t="inlineStr"/>
      <c r="D11" s="12" t="inlineStr"/>
      <c r="E11" s="13" t="inlineStr"/>
      <c r="F11" s="12" t="inlineStr"/>
      <c r="G11" s="13" t="inlineStr"/>
      <c r="H11" s="13" t="inlineStr"/>
      <c r="I11" s="12" t="inlineStr"/>
    </row>
    <row r="12">
      <c r="A12" s="11" t="inlineStr"/>
      <c r="B12" s="12" t="inlineStr"/>
      <c r="C12" s="13" t="inlineStr"/>
      <c r="D12" s="12" t="inlineStr"/>
      <c r="E12" s="13" t="inlineStr"/>
      <c r="F12" s="12" t="inlineStr"/>
      <c r="G12" s="13" t="inlineStr"/>
      <c r="H12" s="13" t="inlineStr"/>
      <c r="I12" s="12" t="inlineStr"/>
    </row>
    <row r="13">
      <c r="A13" s="11" t="inlineStr"/>
      <c r="B13" s="12" t="inlineStr"/>
      <c r="C13" s="13" t="inlineStr"/>
      <c r="D13" s="12" t="inlineStr"/>
      <c r="E13" s="13" t="inlineStr"/>
      <c r="F13" s="12" t="inlineStr"/>
      <c r="G13" s="13" t="inlineStr"/>
      <c r="H13" s="13" t="inlineStr"/>
      <c r="I13" s="12" t="inlineStr"/>
    </row>
    <row r="14">
      <c r="A14" s="11" t="inlineStr"/>
      <c r="B14" s="12" t="inlineStr"/>
      <c r="C14" s="13" t="inlineStr"/>
      <c r="D14" s="12" t="inlineStr"/>
      <c r="E14" s="13" t="inlineStr"/>
      <c r="F14" s="12" t="inlineStr"/>
      <c r="G14" s="13" t="inlineStr"/>
      <c r="H14" s="13" t="inlineStr"/>
      <c r="I14" s="12" t="inlineStr"/>
    </row>
    <row r="15">
      <c r="A15" s="11" t="inlineStr"/>
      <c r="B15" s="12" t="inlineStr"/>
      <c r="C15" s="13" t="inlineStr"/>
      <c r="D15" s="12" t="inlineStr"/>
      <c r="E15" s="13" t="inlineStr"/>
      <c r="F15" s="12" t="inlineStr"/>
      <c r="G15" s="13" t="inlineStr"/>
      <c r="H15" s="13" t="inlineStr"/>
      <c r="I15" s="12" t="inlineStr"/>
    </row>
    <row r="16">
      <c r="A16" s="11" t="inlineStr"/>
      <c r="B16" s="12" t="inlineStr"/>
      <c r="C16" s="13" t="inlineStr"/>
      <c r="D16" s="12" t="inlineStr"/>
      <c r="E16" s="13" t="inlineStr"/>
      <c r="F16" s="12" t="inlineStr"/>
      <c r="G16" s="13" t="inlineStr"/>
      <c r="H16" s="13" t="inlineStr"/>
      <c r="I16" s="12" t="inlineStr"/>
    </row>
    <row r="17">
      <c r="A17" s="11" t="inlineStr"/>
      <c r="B17" s="12" t="inlineStr"/>
      <c r="C17" s="13" t="inlineStr"/>
      <c r="D17" s="12" t="inlineStr"/>
      <c r="E17" s="13" t="inlineStr"/>
      <c r="F17" s="12" t="inlineStr"/>
      <c r="G17" s="13" t="inlineStr"/>
      <c r="H17" s="13" t="inlineStr"/>
      <c r="I17" s="12" t="inlineStr"/>
    </row>
    <row r="18">
      <c r="A18" s="11" t="inlineStr"/>
      <c r="B18" s="12" t="inlineStr"/>
      <c r="C18" s="13" t="inlineStr"/>
      <c r="D18" s="12" t="inlineStr"/>
      <c r="E18" s="13" t="inlineStr"/>
      <c r="F18" s="12" t="inlineStr"/>
      <c r="G18" s="13" t="inlineStr"/>
      <c r="H18" s="13" t="inlineStr"/>
      <c r="I18" s="12" t="inlineStr"/>
    </row>
    <row r="19">
      <c r="A19" s="11" t="inlineStr"/>
      <c r="B19" s="12" t="inlineStr"/>
      <c r="C19" s="13" t="inlineStr"/>
      <c r="D19" s="12" t="inlineStr"/>
      <c r="E19" s="13" t="inlineStr"/>
      <c r="F19" s="12" t="inlineStr"/>
      <c r="G19" s="13" t="inlineStr"/>
      <c r="H19" s="13" t="inlineStr"/>
      <c r="I19" s="12" t="inlineStr"/>
    </row>
    <row r="20">
      <c r="A20" s="11" t="inlineStr"/>
      <c r="B20" s="12" t="inlineStr"/>
      <c r="C20" s="13" t="inlineStr"/>
      <c r="D20" s="12" t="inlineStr"/>
      <c r="E20" s="13" t="inlineStr"/>
      <c r="F20" s="12" t="inlineStr"/>
      <c r="G20" s="13" t="inlineStr"/>
      <c r="H20" s="13" t="inlineStr"/>
      <c r="I20" s="12" t="inlineStr"/>
    </row>
    <row r="21">
      <c r="A21" s="11" t="inlineStr"/>
      <c r="B21" s="12" t="inlineStr"/>
      <c r="C21" s="13" t="inlineStr"/>
      <c r="D21" s="12" t="inlineStr"/>
      <c r="E21" s="13" t="inlineStr"/>
      <c r="F21" s="12" t="inlineStr"/>
      <c r="G21" s="13" t="inlineStr"/>
      <c r="H21" s="13" t="inlineStr"/>
      <c r="I21" s="12" t="inlineStr"/>
    </row>
    <row r="22">
      <c r="A22" s="11" t="inlineStr"/>
      <c r="B22" s="12" t="inlineStr"/>
      <c r="C22" s="13" t="inlineStr"/>
      <c r="D22" s="12" t="inlineStr"/>
      <c r="E22" s="13" t="inlineStr"/>
      <c r="F22" s="12" t="inlineStr"/>
      <c r="G22" s="13" t="inlineStr"/>
      <c r="H22" s="13" t="inlineStr"/>
      <c r="I22" s="12" t="inlineStr"/>
    </row>
    <row r="23">
      <c r="A23" s="11" t="inlineStr"/>
      <c r="B23" s="12" t="inlineStr"/>
      <c r="C23" s="13" t="inlineStr"/>
      <c r="D23" s="12" t="inlineStr"/>
      <c r="E23" s="13" t="inlineStr"/>
      <c r="F23" s="12" t="inlineStr"/>
      <c r="G23" s="13" t="inlineStr"/>
      <c r="H23" s="13" t="inlineStr"/>
      <c r="I23" s="12" t="inlineStr"/>
    </row>
    <row r="24">
      <c r="A24" s="11" t="inlineStr"/>
      <c r="B24" s="12" t="inlineStr"/>
      <c r="C24" s="13" t="inlineStr"/>
      <c r="D24" s="12" t="inlineStr"/>
      <c r="E24" s="13" t="inlineStr"/>
      <c r="F24" s="12" t="inlineStr"/>
      <c r="G24" s="13" t="inlineStr"/>
      <c r="H24" s="13" t="inlineStr"/>
      <c r="I24" s="12" t="inlineStr"/>
    </row>
    <row r="25">
      <c r="A25" s="11" t="inlineStr"/>
      <c r="B25" s="12" t="inlineStr"/>
      <c r="C25" s="13" t="inlineStr"/>
      <c r="D25" s="12" t="inlineStr"/>
      <c r="E25" s="13" t="inlineStr"/>
      <c r="F25" s="12" t="inlineStr"/>
      <c r="G25" s="13" t="inlineStr"/>
      <c r="H25" s="13" t="inlineStr"/>
      <c r="I25" s="12" t="inlineStr"/>
    </row>
    <row r="26">
      <c r="A26" s="11" t="inlineStr"/>
      <c r="B26" s="12" t="inlineStr"/>
      <c r="C26" s="13" t="inlineStr"/>
      <c r="D26" s="12" t="inlineStr"/>
      <c r="E26" s="13" t="inlineStr"/>
      <c r="F26" s="12" t="inlineStr"/>
      <c r="G26" s="13" t="inlineStr"/>
      <c r="H26" s="13" t="inlineStr"/>
      <c r="I26" s="12" t="inlineStr"/>
    </row>
    <row r="27">
      <c r="A27" s="11" t="inlineStr"/>
      <c r="B27" s="12" t="inlineStr"/>
      <c r="C27" s="13" t="inlineStr"/>
      <c r="D27" s="12" t="inlineStr"/>
      <c r="E27" s="13" t="inlineStr"/>
      <c r="F27" s="12" t="inlineStr"/>
      <c r="G27" s="13" t="inlineStr"/>
      <c r="H27" s="13" t="inlineStr"/>
      <c r="I27" s="12" t="inlineStr"/>
    </row>
    <row r="28">
      <c r="A28" s="11" t="inlineStr"/>
      <c r="B28" s="12" t="inlineStr"/>
      <c r="C28" s="13" t="inlineStr"/>
      <c r="D28" s="12" t="inlineStr"/>
      <c r="E28" s="13" t="inlineStr"/>
      <c r="F28" s="12" t="inlineStr"/>
      <c r="G28" s="13" t="inlineStr"/>
      <c r="H28" s="13" t="inlineStr"/>
      <c r="I28" s="12" t="inlineStr"/>
    </row>
  </sheetData>
  <mergeCells count="3">
    <mergeCell ref="A1:I1"/>
    <mergeCell ref="A7:I7"/>
    <mergeCell ref="A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5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4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 ht="28" customHeight="1">
      <c r="A1" s="36" t="inlineStr">
        <is>
          <t>THE MATH OF WAR — Tour Financial Survival (Battle Budget)</t>
        </is>
      </c>
    </row>
    <row r="2" ht="28" customHeight="1">
      <c r="A2" s="37" t="inlineStr">
        <is>
          <t>Edit the BLUE cells. Everything else is calculated. Goal: know your DAILY BURN and what each show must earn to keep you alive.</t>
        </is>
      </c>
    </row>
    <row r="3"/>
    <row r="4" ht="20" customHeight="1">
      <c r="A4" s="2" t="inlineStr">
        <is>
          <t>Assumptions / Inputs (edit blue cells)</t>
        </is>
      </c>
    </row>
    <row r="5">
      <c r="A5" s="38" t="inlineStr">
        <is>
          <t>People on tour</t>
        </is>
      </c>
      <c r="B5" s="48" t="n">
        <v>4</v>
      </c>
      <c r="C5" s="38" t="inlineStr">
        <is>
          <t>Band + crew that share costs</t>
        </is>
      </c>
    </row>
    <row r="6">
      <c r="A6" s="38" t="inlineStr">
        <is>
          <t>Show days (# shows)</t>
        </is>
      </c>
      <c r="B6" s="48" t="n">
        <v>6</v>
      </c>
      <c r="C6" s="38" t="inlineStr">
        <is>
          <t>Number of paid shows on the run</t>
        </is>
      </c>
    </row>
    <row r="7">
      <c r="A7" s="38" t="inlineStr">
        <is>
          <t>Travel / off days</t>
        </is>
      </c>
      <c r="B7" s="48" t="n">
        <v>1</v>
      </c>
      <c r="C7" s="38" t="inlineStr">
        <is>
          <t>Days you still spend money but may earn $0</t>
        </is>
      </c>
    </row>
    <row r="8">
      <c r="A8" s="38" t="inlineStr">
        <is>
          <t>Average miles per day</t>
        </is>
      </c>
      <c r="B8" s="48" t="n">
        <v>300</v>
      </c>
      <c r="C8" s="38" t="inlineStr">
        <is>
          <t>Routing average including detours</t>
        </is>
      </c>
    </row>
    <row r="9">
      <c r="A9" s="38" t="inlineStr">
        <is>
          <t>Vehicle MPG (with trailer)</t>
        </is>
      </c>
      <c r="B9" s="49" t="n">
        <v>10</v>
      </c>
      <c r="C9" s="38" t="inlineStr">
        <is>
          <t>Real world, not brochure</t>
        </is>
      </c>
    </row>
    <row r="10">
      <c r="A10" s="38" t="inlineStr">
        <is>
          <t>Avg fuel price ($/gal)</t>
        </is>
      </c>
      <c r="B10" s="50" t="n">
        <v>4.2</v>
      </c>
      <c r="C10" s="38" t="inlineStr">
        <is>
          <t>Gas or diesel</t>
        </is>
      </c>
    </row>
    <row r="11">
      <c r="A11" s="38" t="inlineStr">
        <is>
          <t>Driver cost per day ($)</t>
        </is>
      </c>
      <c r="B11" s="51" t="n">
        <v>350</v>
      </c>
      <c r="C11" s="38" t="inlineStr">
        <is>
          <t>0 if band drives (risk + fatigue)</t>
        </is>
      </c>
    </row>
    <row r="12">
      <c r="A12" s="38" t="inlineStr">
        <is>
          <t>Van+trailer rental per day ($)</t>
        </is>
      </c>
      <c r="B12" s="51" t="n">
        <v>150</v>
      </c>
      <c r="C12" s="38" t="inlineStr">
        <is>
          <t>Or loan/lease cost</t>
        </is>
      </c>
    </row>
    <row r="13">
      <c r="A13" s="38" t="inlineStr">
        <is>
          <t>Tolls + parking per day ($)</t>
        </is>
      </c>
      <c r="B13" s="51" t="n">
        <v>25</v>
      </c>
      <c r="C13" s="38" t="inlineStr">
        <is>
          <t>Cities add up fast</t>
        </is>
      </c>
    </row>
    <row r="14">
      <c r="A14" s="38" t="inlineStr">
        <is>
          <t>Emergency fund per day ($)</t>
        </is>
      </c>
      <c r="B14" s="51" t="n">
        <v>50</v>
      </c>
      <c r="C14" s="38" t="inlineStr">
        <is>
          <t>Repairs, tickets, surprises</t>
        </is>
      </c>
    </row>
    <row r="15">
      <c r="A15" s="38" t="inlineStr">
        <is>
          <t>Lodging per night ($)</t>
        </is>
      </c>
      <c r="B15" s="51" t="n">
        <v>0</v>
      </c>
      <c r="C15" s="38" t="inlineStr">
        <is>
          <t>0 if couch/van; otherwise hotel split</t>
        </is>
      </c>
    </row>
    <row r="16">
      <c r="A16" s="38" t="inlineStr">
        <is>
          <t>Food per person per day ($)</t>
        </is>
      </c>
      <c r="B16" s="51" t="n">
        <v>15</v>
      </c>
      <c r="C16" s="38" t="inlineStr">
        <is>
          <t>Ramen Protocol baseline</t>
        </is>
      </c>
    </row>
    <row r="17">
      <c r="A17" s="38" t="inlineStr">
        <is>
          <t>Merch cut % (venue hall fee)</t>
        </is>
      </c>
      <c r="B17" s="52" t="n">
        <v>0.2</v>
      </c>
      <c r="C17" s="38" t="inlineStr">
        <is>
          <t>0.00 DIY; 0.20 common at corporate venues</t>
        </is>
      </c>
    </row>
    <row r="18">
      <c r="A18" s="38" t="inlineStr">
        <is>
          <t>Avg shirt COGS ($)</t>
        </is>
      </c>
      <c r="B18" s="53" t="n">
        <v>7</v>
      </c>
      <c r="C18" s="38" t="inlineStr">
        <is>
          <t>Cost to print one shirt</t>
        </is>
      </c>
    </row>
    <row r="19">
      <c r="A19" s="38" t="inlineStr">
        <is>
          <t>Avg shirt sale price ($)</t>
        </is>
      </c>
      <c r="B19" s="53" t="n">
        <v>25</v>
      </c>
      <c r="C19" s="38" t="inlineStr">
        <is>
          <t>What fans pay</t>
        </is>
      </c>
    </row>
    <row r="20">
      <c r="A20" s="38" t="inlineStr">
        <is>
          <t>Avg gross merch per show ($)</t>
        </is>
      </c>
      <c r="B20" s="51" t="n">
        <v>0</v>
      </c>
      <c r="C20" s="38" t="inlineStr">
        <is>
          <t>Optional: if you already know</t>
        </is>
      </c>
    </row>
    <row r="21">
      <c r="A21" s="38" t="inlineStr">
        <is>
          <t>Avg guarantee per show ($)</t>
        </is>
      </c>
      <c r="B21" s="51" t="n">
        <v>500</v>
      </c>
      <c r="C21" s="38" t="inlineStr">
        <is>
          <t>Or expected door payout</t>
        </is>
      </c>
    </row>
    <row r="22"/>
    <row r="23" ht="20" customHeight="1">
      <c r="A23" s="2" t="inlineStr">
        <is>
          <t>Daily Burn (what it costs to exist for 24 hours)</t>
        </is>
      </c>
    </row>
    <row r="24">
      <c r="A24" s="38" t="inlineStr">
        <is>
          <t>Fuel per day ($)</t>
        </is>
      </c>
      <c r="B24" s="40">
        <f>($B$8/$B$9)*$B$10</f>
        <v/>
      </c>
    </row>
    <row r="25">
      <c r="A25" s="38" t="inlineStr">
        <is>
          <t>Driver per day ($)</t>
        </is>
      </c>
      <c r="B25" s="40">
        <f>$B$11</f>
        <v/>
      </c>
    </row>
    <row r="26">
      <c r="A26" s="38" t="inlineStr">
        <is>
          <t>Van/trailer per day ($)</t>
        </is>
      </c>
      <c r="B26" s="40">
        <f>$B$12</f>
        <v/>
      </c>
    </row>
    <row r="27">
      <c r="A27" s="38" t="inlineStr">
        <is>
          <t>Tolls/parking per day ($)</t>
        </is>
      </c>
      <c r="B27" s="40">
        <f>$B$13</f>
        <v/>
      </c>
    </row>
    <row r="28">
      <c r="A28" s="38" t="inlineStr">
        <is>
          <t>Emergency fund per day ($)</t>
        </is>
      </c>
      <c r="B28" s="40">
        <f>$B$14</f>
        <v/>
      </c>
    </row>
    <row r="29">
      <c r="A29" s="38" t="inlineStr">
        <is>
          <t>Lodging per day ($)</t>
        </is>
      </c>
      <c r="B29" s="40">
        <f>$B$15</f>
        <v/>
      </c>
    </row>
    <row r="30">
      <c r="A30" s="38" t="inlineStr">
        <is>
          <t>Food per day ($)</t>
        </is>
      </c>
      <c r="B30" s="40">
        <f>$B$5*$B$16</f>
        <v/>
      </c>
    </row>
    <row r="31">
      <c r="A31" s="41" t="inlineStr">
        <is>
          <t>TOTAL DAILY BURN ($/day)</t>
        </is>
      </c>
      <c r="B31" s="42">
        <f>SUM(B24:B30)</f>
        <v/>
      </c>
    </row>
    <row r="32"/>
    <row r="33" ht="20" customHeight="1">
      <c r="A33" s="2" t="inlineStr">
        <is>
          <t>Survival Targets (what each show must earn)</t>
        </is>
      </c>
    </row>
    <row r="34">
      <c r="A34" s="38" t="inlineStr">
        <is>
          <t>Total days on the road</t>
        </is>
      </c>
      <c r="B34" s="54">
        <f>$B$6+$B$7</f>
        <v/>
      </c>
    </row>
    <row r="35">
      <c r="A35" s="38" t="inlineStr">
        <is>
          <t>Total burn for the run</t>
        </is>
      </c>
      <c r="B35" s="40">
        <f>B31*B34</f>
        <v/>
      </c>
    </row>
    <row r="36">
      <c r="A36" s="41" t="inlineStr">
        <is>
          <t>Break-even needed per show</t>
        </is>
      </c>
      <c r="B36" s="42">
        <f>B35/$B$6</f>
        <v/>
      </c>
    </row>
    <row r="37">
      <c r="A37" s="41" t="inlineStr">
        <is>
          <t>Net per show (Guarantee - BE)</t>
        </is>
      </c>
      <c r="B37" s="42">
        <f>$B$21-B36</f>
        <v/>
      </c>
    </row>
    <row r="38">
      <c r="A38" s="38" t="inlineStr">
        <is>
          <t>Net merch per show (after cut)</t>
        </is>
      </c>
      <c r="B38" s="40">
        <f>$B$20*(1-$B$17)</f>
        <v/>
      </c>
    </row>
    <row r="39">
      <c r="A39" s="41" t="inlineStr">
        <is>
          <t>Shirts needed per show to cover BE</t>
        </is>
      </c>
      <c r="B39" s="43">
        <f>IF(($B$19*(1-$B$17)-$B$18)&lt;=0,"Check shirt margins",B36/($B$19*(1-$B$17)-$B$18))</f>
        <v/>
      </c>
    </row>
    <row r="40"/>
    <row r="41"/>
    <row r="42" ht="78" customHeight="1">
      <c r="A42" s="44" t="inlineStr">
        <is>
          <t>Punishment-proof math:
• If the Break-even per Show is higher than your expected guarantee/door, you need to: cut miles, cut days, cut people, couch-surf, raise ticket price, add shows, or push merch harder.
• Don’t guess. Track actuals in 'Daily Cash Log' and update these inputs for the next run.</t>
        </is>
      </c>
      <c r="B42" s="55" t="n"/>
      <c r="C42" s="55" t="n"/>
      <c r="D42" s="55" t="n"/>
      <c r="E42" s="55" t="n"/>
      <c r="F42" s="55" t="n"/>
      <c r="G42" s="55" t="n"/>
      <c r="H42" s="56" t="n"/>
    </row>
    <row r="43">
      <c r="A43" s="57" t="n"/>
      <c r="H43" s="58" t="n"/>
    </row>
    <row r="44">
      <c r="A44" s="57" t="n"/>
      <c r="H44" s="58" t="n"/>
    </row>
    <row r="45">
      <c r="A45" s="59" t="n"/>
      <c r="B45" s="60" t="n"/>
      <c r="C45" s="60" t="n"/>
      <c r="D45" s="60" t="n"/>
      <c r="E45" s="60" t="n"/>
      <c r="F45" s="60" t="n"/>
      <c r="G45" s="60" t="n"/>
      <c r="H45" s="61" t="n"/>
    </row>
    <row r="46"/>
    <row r="47"/>
    <row r="48"/>
    <row r="49"/>
    <row r="50"/>
  </sheetData>
  <mergeCells count="6">
    <mergeCell ref="A4:H4"/>
    <mergeCell ref="A42:H45"/>
    <mergeCell ref="A2:H2"/>
    <mergeCell ref="A33:H33"/>
    <mergeCell ref="A1:H1"/>
    <mergeCell ref="A23:H23"/>
  </mergeCells>
  <conditionalFormatting sqref="B37">
    <cfRule type="cellIs" priority="1" operator="lessThan" dxfId="0">
      <formula>0</formula>
    </cfRule>
    <cfRule type="cellIs" priority="2" operator="greaterThanOrEqual" dxfId="1">
      <formula>0</formula>
    </cfRule>
  </conditionalFormatting>
  <dataValidations count="2">
    <dataValidation sqref="B5:B21" showDropDown="0" showInputMessage="0" showErrorMessage="0" allowBlank="1" type="decimal" operator="greaterThanOrEqual">
      <formula1>0</formula1>
    </dataValidation>
    <dataValidation sqref="B17" showDropDown="0" showInputMessage="0" showErrorMessage="0" allowBlank="1" type="decimal" operator="between">
      <formula1>0</formula1>
      <formula2>1</formula2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40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4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 ht="28" customHeight="1">
      <c r="A1" s="45" t="inlineStr">
        <is>
          <t>Tour Finance Dashboard</t>
        </is>
      </c>
    </row>
    <row r="2"/>
    <row r="3" ht="20" customHeight="1">
      <c r="A3" s="2" t="inlineStr">
        <is>
          <t>Key outputs</t>
        </is>
      </c>
    </row>
    <row r="4">
      <c r="A4" s="46" t="inlineStr">
        <is>
          <t>Total Daily Burn</t>
        </is>
      </c>
      <c r="B4" s="42">
        <f>'Episode 2 - Math of War'!B31</f>
        <v/>
      </c>
    </row>
    <row r="5">
      <c r="A5" s="46" t="inlineStr">
        <is>
          <t>Break-even per Show</t>
        </is>
      </c>
      <c r="B5" s="42">
        <f>'Episode 2 - Math of War'!B36</f>
        <v/>
      </c>
    </row>
    <row r="6">
      <c r="A6" s="46" t="inlineStr">
        <is>
          <t>Net per Show (Guarantee - BE)</t>
        </is>
      </c>
      <c r="B6" s="42">
        <f>'Episode 2 - Math of War'!B37</f>
        <v/>
      </c>
    </row>
    <row r="7">
      <c r="A7" s="46" t="inlineStr">
        <is>
          <t>Shirts needed per Show</t>
        </is>
      </c>
      <c r="B7" s="43">
        <f>'Episode 2 - Math of War'!B39</f>
        <v/>
      </c>
    </row>
    <row r="8"/>
    <row r="9" ht="78" customHeight="1">
      <c r="A9" s="47" t="inlineStr">
        <is>
          <t>Quick read:
• Green net/show = you’re not bleeding.
• Red net/show = tour is paying to exist.
Fix it with miles/days/people, or with higher guarantees + merch.
Use the existing 'Budget Planner' for full tour totals; this dashboard is the survival alarm.</t>
        </is>
      </c>
      <c r="B9" s="55" t="n"/>
      <c r="C9" s="55" t="n"/>
      <c r="D9" s="55" t="n"/>
      <c r="E9" s="55" t="n"/>
      <c r="F9" s="55" t="n"/>
      <c r="G9" s="55" t="n"/>
      <c r="H9" s="56" t="n"/>
    </row>
    <row r="10">
      <c r="A10" s="57" t="n"/>
      <c r="H10" s="58" t="n"/>
    </row>
    <row r="11">
      <c r="A11" s="57" t="n"/>
      <c r="H11" s="58" t="n"/>
    </row>
    <row r="12">
      <c r="A12" s="59" t="n"/>
      <c r="B12" s="60" t="n"/>
      <c r="C12" s="60" t="n"/>
      <c r="D12" s="60" t="n"/>
      <c r="E12" s="60" t="n"/>
      <c r="F12" s="60" t="n"/>
      <c r="G12" s="60" t="n"/>
      <c r="H12" s="61" t="n"/>
    </row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</sheetData>
  <mergeCells count="3">
    <mergeCell ref="A9:H12"/>
    <mergeCell ref="A3:D3"/>
    <mergeCell ref="A1:H1"/>
  </mergeCells>
  <conditionalFormatting sqref="B6">
    <cfRule type="cellIs" priority="1" operator="lessThan" dxfId="0">
      <formula>0</formula>
    </cfRule>
    <cfRule type="cellIs" priority="2" operator="greaterThanOrEqual" dxfId="1">
      <formula>0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40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26" customWidth="1" min="4" max="4"/>
    <col width="14" customWidth="1" min="5" max="5"/>
    <col width="14" customWidth="1" min="6" max="6"/>
    <col width="12" customWidth="1" min="7" max="7"/>
    <col width="4" customWidth="1" min="8" max="8"/>
  </cols>
  <sheetData>
    <row r="1" ht="28" customHeight="1">
      <c r="A1" s="1" t="inlineStr">
        <is>
          <t>Tour Budget Planner (Estimate vs Actual)</t>
        </is>
      </c>
    </row>
    <row r="2"/>
    <row r="3">
      <c r="A3" s="2" t="inlineStr">
        <is>
          <t>Assumptions (edit blue cells)</t>
        </is>
      </c>
    </row>
    <row r="4" ht="20" customHeight="1">
      <c r="A4" s="14" t="inlineStr">
        <is>
          <t>Assumption</t>
        </is>
      </c>
      <c r="B4" s="6" t="inlineStr">
        <is>
          <t>Value</t>
        </is>
      </c>
      <c r="C4" s="14" t="inlineStr">
        <is>
          <t>Notes</t>
        </is>
      </c>
      <c r="D4" s="29" t="n"/>
      <c r="E4" s="29" t="n"/>
      <c r="F4" s="29" t="n"/>
      <c r="G4" s="29" t="n"/>
      <c r="H4" s="30" t="n"/>
    </row>
    <row r="5">
      <c r="A5" s="12" t="inlineStr">
        <is>
          <t>People on tour</t>
        </is>
      </c>
      <c r="B5" s="16" t="n">
        <v>4</v>
      </c>
      <c r="C5" s="12" t="inlineStr"/>
      <c r="D5" s="29" t="n"/>
      <c r="E5" s="29" t="n"/>
      <c r="F5" s="29" t="n"/>
      <c r="G5" s="29" t="n"/>
      <c r="H5" s="30" t="n"/>
    </row>
    <row r="6">
      <c r="A6" s="12" t="inlineStr">
        <is>
          <t>Days on tour</t>
        </is>
      </c>
      <c r="B6" s="16" t="n">
        <v>7</v>
      </c>
      <c r="C6" s="12" t="inlineStr"/>
      <c r="D6" s="29" t="n"/>
      <c r="E6" s="29" t="n"/>
      <c r="F6" s="29" t="n"/>
      <c r="G6" s="29" t="n"/>
      <c r="H6" s="30" t="n"/>
    </row>
    <row r="7">
      <c r="A7" s="12" t="inlineStr">
        <is>
          <t>Total miles</t>
        </is>
      </c>
      <c r="B7" s="16" t="n">
        <v>1200</v>
      </c>
      <c r="C7" s="12" t="inlineStr"/>
      <c r="D7" s="29" t="n"/>
      <c r="E7" s="29" t="n"/>
      <c r="F7" s="29" t="n"/>
      <c r="G7" s="29" t="n"/>
      <c r="H7" s="30" t="n"/>
    </row>
    <row r="8">
      <c r="A8" s="12" t="inlineStr">
        <is>
          <t>Vehicle MPG</t>
        </is>
      </c>
      <c r="B8" s="16" t="n">
        <v>18</v>
      </c>
      <c r="C8" s="12" t="inlineStr"/>
      <c r="D8" s="29" t="n"/>
      <c r="E8" s="29" t="n"/>
      <c r="F8" s="29" t="n"/>
      <c r="G8" s="29" t="n"/>
      <c r="H8" s="30" t="n"/>
    </row>
    <row r="9">
      <c r="A9" s="12" t="inlineStr">
        <is>
          <t>Avg gas price ($/gal)</t>
        </is>
      </c>
      <c r="B9" s="16" t="n">
        <v>3.8</v>
      </c>
      <c r="C9" s="12" t="inlineStr"/>
      <c r="D9" s="29" t="n"/>
      <c r="E9" s="29" t="n"/>
      <c r="F9" s="29" t="n"/>
      <c r="G9" s="29" t="n"/>
      <c r="H9" s="30" t="n"/>
    </row>
    <row r="10">
      <c r="A10" s="12" t="inlineStr">
        <is>
          <t>Merch cut % (if any)</t>
        </is>
      </c>
      <c r="B10" s="16" t="n">
        <v>0.15</v>
      </c>
      <c r="C10" s="12" t="inlineStr"/>
      <c r="D10" s="29" t="n"/>
      <c r="E10" s="29" t="n"/>
      <c r="F10" s="29" t="n"/>
      <c r="G10" s="29" t="n"/>
      <c r="H10" s="30" t="n"/>
    </row>
    <row r="11"/>
    <row r="12">
      <c r="A12" s="2" t="inlineStr">
        <is>
          <t>Projected costs (fill blue if you know actuals later)</t>
        </is>
      </c>
    </row>
    <row r="13" ht="22" customHeight="1">
      <c r="A13" s="6" t="inlineStr">
        <is>
          <t>Category</t>
        </is>
      </c>
      <c r="B13" s="6" t="inlineStr">
        <is>
          <t>Estimated</t>
        </is>
      </c>
      <c r="C13" s="6" t="inlineStr">
        <is>
          <t>Actual</t>
        </is>
      </c>
      <c r="D13" s="6" t="inlineStr">
        <is>
          <t>Notes</t>
        </is>
      </c>
      <c r="E13" s="6" t="inlineStr">
        <is>
          <t>Per Day</t>
        </is>
      </c>
      <c r="F13" s="6" t="inlineStr">
        <is>
          <t>Per Person</t>
        </is>
      </c>
      <c r="G13" s="6" t="inlineStr">
        <is>
          <t>% of Total</t>
        </is>
      </c>
      <c r="H13" s="6" t="inlineStr"/>
    </row>
    <row r="14">
      <c r="A14" s="12" t="inlineStr">
        <is>
          <t>Fuel</t>
        </is>
      </c>
      <c r="B14" s="17">
        <f>($B$7/$B$8)*$B$9</f>
        <v/>
      </c>
      <c r="C14" s="17" t="n">
        <v>0</v>
      </c>
      <c r="D14" s="12" t="inlineStr"/>
      <c r="E14" s="18">
        <f>IF($B$6&gt;0,C14/$B$6,"")</f>
        <v/>
      </c>
      <c r="F14" s="18">
        <f>IF($B$5&gt;0,C14/$B$5,"")</f>
        <v/>
      </c>
      <c r="G14" s="19">
        <f>IF($C$22&lt;&gt;0,C14/$C$22,"")</f>
        <v/>
      </c>
      <c r="H14" s="15" t="inlineStr"/>
    </row>
    <row r="15">
      <c r="A15" s="12" t="inlineStr">
        <is>
          <t>Lodging</t>
        </is>
      </c>
      <c r="B15" s="17" t="n">
        <v>0</v>
      </c>
      <c r="C15" s="17" t="n">
        <v>0</v>
      </c>
      <c r="D15" s="12" t="inlineStr"/>
      <c r="E15" s="18">
        <f>IF($B$6&gt;0,C15/$B$6,"")</f>
        <v/>
      </c>
      <c r="F15" s="18">
        <f>IF($B$5&gt;0,C15/$B$5,"")</f>
        <v/>
      </c>
      <c r="G15" s="19">
        <f>IF($C$22&lt;&gt;0,C15/$C$22,"")</f>
        <v/>
      </c>
      <c r="H15" s="15" t="inlineStr"/>
    </row>
    <row r="16">
      <c r="A16" s="12" t="inlineStr">
        <is>
          <t>Food / Per Diem</t>
        </is>
      </c>
      <c r="B16" s="17" t="n">
        <v>0</v>
      </c>
      <c r="C16" s="17" t="n">
        <v>0</v>
      </c>
      <c r="D16" s="12" t="inlineStr"/>
      <c r="E16" s="18">
        <f>IF($B$6&gt;0,C16/$B$6,"")</f>
        <v/>
      </c>
      <c r="F16" s="18">
        <f>IF($B$5&gt;0,C16/$B$5,"")</f>
        <v/>
      </c>
      <c r="G16" s="19">
        <f>IF($C$22&lt;&gt;0,C16/$C$22,"")</f>
        <v/>
      </c>
      <c r="H16" s="15" t="inlineStr"/>
    </row>
    <row r="17">
      <c r="A17" s="12" t="inlineStr">
        <is>
          <t>Tolls / Parking</t>
        </is>
      </c>
      <c r="B17" s="17" t="n">
        <v>0</v>
      </c>
      <c r="C17" s="17" t="n">
        <v>0</v>
      </c>
      <c r="D17" s="12" t="inlineStr"/>
      <c r="E17" s="18">
        <f>IF($B$6&gt;0,C17/$B$6,"")</f>
        <v/>
      </c>
      <c r="F17" s="18">
        <f>IF($B$5&gt;0,C17/$B$5,"")</f>
        <v/>
      </c>
      <c r="G17" s="19">
        <f>IF($C$22&lt;&gt;0,C17/$C$22,"")</f>
        <v/>
      </c>
      <c r="H17" s="15" t="inlineStr"/>
    </row>
    <row r="18">
      <c r="A18" s="12" t="inlineStr">
        <is>
          <t>Merch production</t>
        </is>
      </c>
      <c r="B18" s="17" t="n">
        <v>0</v>
      </c>
      <c r="C18" s="17" t="n">
        <v>0</v>
      </c>
      <c r="D18" s="12" t="inlineStr"/>
      <c r="E18" s="18">
        <f>IF($B$6&gt;0,C18/$B$6,"")</f>
        <v/>
      </c>
      <c r="F18" s="18">
        <f>IF($B$5&gt;0,C18/$B$5,"")</f>
        <v/>
      </c>
      <c r="G18" s="19">
        <f>IF($C$22&lt;&gt;0,C18/$C$22,"")</f>
        <v/>
      </c>
      <c r="H18" s="15" t="inlineStr"/>
    </row>
    <row r="19">
      <c r="A19" s="12" t="inlineStr">
        <is>
          <t>Promo (flyers/ads)</t>
        </is>
      </c>
      <c r="B19" s="17" t="n">
        <v>0</v>
      </c>
      <c r="C19" s="17" t="n">
        <v>0</v>
      </c>
      <c r="D19" s="12" t="inlineStr"/>
      <c r="E19" s="18">
        <f>IF($B$6&gt;0,C19/$B$6,"")</f>
        <v/>
      </c>
      <c r="F19" s="18">
        <f>IF($B$5&gt;0,C19/$B$5,"")</f>
        <v/>
      </c>
      <c r="G19" s="19">
        <f>IF($C$22&lt;&gt;0,C19/$C$22,"")</f>
        <v/>
      </c>
      <c r="H19" s="15" t="inlineStr"/>
    </row>
    <row r="20">
      <c r="A20" s="12" t="inlineStr">
        <is>
          <t>Repairs / Emergency</t>
        </is>
      </c>
      <c r="B20" s="17" t="n">
        <v>0</v>
      </c>
      <c r="C20" s="17" t="n">
        <v>0</v>
      </c>
      <c r="D20" s="12" t="inlineStr"/>
      <c r="E20" s="18">
        <f>IF($B$6&gt;0,C20/$B$6,"")</f>
        <v/>
      </c>
      <c r="F20" s="18">
        <f>IF($B$5&gt;0,C20/$B$5,"")</f>
        <v/>
      </c>
      <c r="G20" s="19">
        <f>IF($C$22&lt;&gt;0,C20/$C$22,"")</f>
        <v/>
      </c>
      <c r="H20" s="15" t="inlineStr"/>
    </row>
    <row r="21">
      <c r="A21" s="12" t="inlineStr">
        <is>
          <t>Other</t>
        </is>
      </c>
      <c r="B21" s="17" t="n">
        <v>0</v>
      </c>
      <c r="C21" s="17" t="n">
        <v>0</v>
      </c>
      <c r="D21" s="12" t="inlineStr"/>
      <c r="E21" s="18">
        <f>IF($B$6&gt;0,C21/$B$6,"")</f>
        <v/>
      </c>
      <c r="F21" s="18">
        <f>IF($B$5&gt;0,C21/$B$5,"")</f>
        <v/>
      </c>
      <c r="G21" s="19">
        <f>IF($C$22&lt;&gt;0,C21/$C$22,"")</f>
        <v/>
      </c>
      <c r="H21" s="15" t="inlineStr"/>
    </row>
    <row r="22">
      <c r="A22" s="20" t="inlineStr">
        <is>
          <t>TOTAL</t>
        </is>
      </c>
      <c r="B22" s="21">
        <f>SUM(B14:B21)</f>
        <v/>
      </c>
      <c r="C22" s="21">
        <f>SUM(C14:C21)</f>
        <v/>
      </c>
      <c r="D22" s="22" t="inlineStr"/>
      <c r="E22" s="22" t="inlineStr"/>
      <c r="F22" s="22" t="inlineStr"/>
      <c r="G22" s="22" t="inlineStr"/>
      <c r="H22" s="22" t="inlineStr"/>
    </row>
    <row r="23"/>
    <row r="24">
      <c r="A24" s="2" t="inlineStr">
        <is>
          <t>Projected income</t>
        </is>
      </c>
    </row>
    <row r="25">
      <c r="A25" s="6" t="inlineStr">
        <is>
          <t>Income Stream</t>
        </is>
      </c>
      <c r="B25" s="6" t="inlineStr">
        <is>
          <t>Estimated</t>
        </is>
      </c>
      <c r="C25" s="6" t="inlineStr">
        <is>
          <t>Actual</t>
        </is>
      </c>
      <c r="D25" s="6" t="inlineStr">
        <is>
          <t>Notes</t>
        </is>
      </c>
      <c r="E25" s="6" t="inlineStr"/>
      <c r="F25" s="6" t="inlineStr"/>
      <c r="G25" s="6" t="inlineStr"/>
      <c r="H25" s="6" t="inlineStr"/>
    </row>
    <row r="26">
      <c r="A26" s="12" t="inlineStr">
        <is>
          <t>Guarantees / Door splits</t>
        </is>
      </c>
      <c r="B26" s="17" t="n">
        <v>0</v>
      </c>
      <c r="C26" s="17" t="n">
        <v>0</v>
      </c>
      <c r="D26" s="12" t="inlineStr"/>
      <c r="E26" s="15" t="inlineStr"/>
      <c r="F26" s="15" t="inlineStr"/>
      <c r="G26" s="15" t="inlineStr"/>
      <c r="H26" s="15" t="inlineStr"/>
    </row>
    <row r="27">
      <c r="A27" s="12" t="inlineStr">
        <is>
          <t>Merch revenue (gross)</t>
        </is>
      </c>
      <c r="B27" s="17" t="n">
        <v>0</v>
      </c>
      <c r="C27" s="17" t="n">
        <v>0</v>
      </c>
      <c r="D27" s="12" t="inlineStr"/>
      <c r="E27" s="15" t="inlineStr"/>
      <c r="F27" s="15" t="inlineStr"/>
      <c r="G27" s="15" t="inlineStr"/>
      <c r="H27" s="15" t="inlineStr"/>
    </row>
    <row r="28">
      <c r="A28" s="12" t="inlineStr">
        <is>
          <t>Tips / donations</t>
        </is>
      </c>
      <c r="B28" s="17" t="n">
        <v>0</v>
      </c>
      <c r="C28" s="17" t="n">
        <v>0</v>
      </c>
      <c r="D28" s="12" t="inlineStr"/>
      <c r="E28" s="15" t="inlineStr"/>
      <c r="F28" s="15" t="inlineStr"/>
      <c r="G28" s="15" t="inlineStr"/>
      <c r="H28" s="15" t="inlineStr"/>
    </row>
    <row r="29">
      <c r="A29" s="12" t="inlineStr">
        <is>
          <t>Sponsorships</t>
        </is>
      </c>
      <c r="B29" s="17" t="n">
        <v>0</v>
      </c>
      <c r="C29" s="17" t="n">
        <v>0</v>
      </c>
      <c r="D29" s="12" t="inlineStr"/>
      <c r="E29" s="15" t="inlineStr"/>
      <c r="F29" s="15" t="inlineStr"/>
      <c r="G29" s="15" t="inlineStr"/>
      <c r="H29" s="15" t="inlineStr"/>
    </row>
    <row r="30">
      <c r="A30" s="12" t="inlineStr">
        <is>
          <t>Other</t>
        </is>
      </c>
      <c r="B30" s="17" t="n">
        <v>0</v>
      </c>
      <c r="C30" s="17" t="n">
        <v>0</v>
      </c>
      <c r="D30" s="12" t="inlineStr"/>
      <c r="E30" s="15" t="inlineStr"/>
      <c r="F30" s="15" t="inlineStr"/>
      <c r="G30" s="15" t="inlineStr"/>
      <c r="H30" s="15" t="inlineStr"/>
    </row>
    <row r="31">
      <c r="A31" s="20" t="inlineStr">
        <is>
          <t>TOTAL INCOME</t>
        </is>
      </c>
      <c r="B31" s="21">
        <f>SUM(B26:B30)</f>
        <v/>
      </c>
      <c r="C31" s="21">
        <f>SUM(C26:C30)</f>
        <v/>
      </c>
      <c r="D31" s="22" t="n"/>
      <c r="E31" s="22" t="n"/>
      <c r="F31" s="22" t="n"/>
      <c r="G31" s="22" t="n"/>
      <c r="H31" s="22" t="n"/>
    </row>
    <row r="32"/>
    <row r="33">
      <c r="A33" s="2" t="inlineStr">
        <is>
          <t>Net</t>
        </is>
      </c>
    </row>
    <row r="34" ht="26" customHeight="1">
      <c r="A34" s="23" t="inlineStr">
        <is>
          <t>Net (Actual Income - Actual Cost)</t>
        </is>
      </c>
      <c r="B34" s="29" t="n"/>
      <c r="C34" s="29" t="n"/>
      <c r="D34" s="30" t="n"/>
      <c r="E34" s="24">
        <f>C31-C22</f>
        <v/>
      </c>
      <c r="F34" s="29" t="n"/>
      <c r="G34" s="29" t="n"/>
      <c r="H34" s="30" t="n"/>
    </row>
    <row r="35"/>
    <row r="36"/>
    <row r="37"/>
    <row r="38"/>
    <row r="39"/>
    <row r="40"/>
  </sheetData>
  <mergeCells count="14">
    <mergeCell ref="A12:H12"/>
    <mergeCell ref="C6:H6"/>
    <mergeCell ref="A3:H3"/>
    <mergeCell ref="C10:H10"/>
    <mergeCell ref="A34:D34"/>
    <mergeCell ref="C5:H5"/>
    <mergeCell ref="A24:H24"/>
    <mergeCell ref="C9:H9"/>
    <mergeCell ref="E34:H34"/>
    <mergeCell ref="C8:H8"/>
    <mergeCell ref="A33:H33"/>
    <mergeCell ref="C4:H4"/>
    <mergeCell ref="A1:H1"/>
    <mergeCell ref="C7:H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28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0" customWidth="1" min="2" max="2"/>
    <col width="26" customWidth="1" min="3" max="3"/>
    <col width="12" customWidth="1" min="4" max="4"/>
    <col width="22" customWidth="1" min="5" max="5"/>
    <col width="12" customWidth="1" min="6" max="6"/>
    <col width="10" customWidth="1" min="7" max="7"/>
    <col width="10" customWidth="1" min="8" max="8"/>
  </cols>
  <sheetData>
    <row r="1" ht="28" customHeight="1">
      <c r="A1" s="1" t="inlineStr">
        <is>
          <t>Routing Planner (Miles, Drive Time, Fuel)</t>
        </is>
      </c>
    </row>
    <row r="2"/>
    <row r="3">
      <c r="A3" s="2" t="inlineStr">
        <is>
          <t>Assumptions (links from Budget Planner)</t>
        </is>
      </c>
    </row>
    <row r="4" ht="20" customHeight="1">
      <c r="A4" s="23" t="inlineStr">
        <is>
          <t>Avg speed (mph)</t>
        </is>
      </c>
      <c r="B4" s="25" t="n">
        <v>55</v>
      </c>
      <c r="C4" s="23" t="inlineStr">
        <is>
          <t>Vehicle MPG (from Budget Planner)</t>
        </is>
      </c>
      <c r="D4" s="26">
        <f>'Budget Planner'!B8</f>
        <v/>
      </c>
      <c r="E4" s="23" t="inlineStr">
        <is>
          <t>Gas price (from Budget Planner)</t>
        </is>
      </c>
      <c r="F4" s="26">
        <f>'Budget Planner'!B9</f>
        <v/>
      </c>
      <c r="G4" s="15" t="n"/>
      <c r="H4" s="15" t="n"/>
    </row>
    <row r="5"/>
    <row r="6">
      <c r="A6" s="2" t="inlineStr">
        <is>
          <t>Legs</t>
        </is>
      </c>
    </row>
    <row r="7" ht="22" customHeight="1">
      <c r="A7" s="6" t="inlineStr">
        <is>
          <t>Date</t>
        </is>
      </c>
      <c r="B7" s="6" t="inlineStr">
        <is>
          <t>From</t>
        </is>
      </c>
      <c r="C7" s="6" t="inlineStr">
        <is>
          <t>To</t>
        </is>
      </c>
      <c r="D7" s="6" t="inlineStr">
        <is>
          <t>Miles</t>
        </is>
      </c>
      <c r="E7" s="6" t="inlineStr">
        <is>
          <t>Drive Time (hrs)</t>
        </is>
      </c>
      <c r="F7" s="6" t="inlineStr">
        <is>
          <t>Fuel (gal)</t>
        </is>
      </c>
      <c r="G7" s="6" t="inlineStr">
        <is>
          <t>Fuel Cost</t>
        </is>
      </c>
      <c r="H7" s="6" t="inlineStr">
        <is>
          <t>Notes</t>
        </is>
      </c>
    </row>
    <row r="8">
      <c r="A8" s="11" t="n">
        <v>46017</v>
      </c>
      <c r="B8" s="12" t="inlineStr">
        <is>
          <t>Los Angeles, CA</t>
        </is>
      </c>
      <c r="C8" s="12" t="inlineStr">
        <is>
          <t>Las Vegas, NV</t>
        </is>
      </c>
      <c r="D8" s="27" t="n">
        <v>270</v>
      </c>
      <c r="E8" s="28">
        <f>IF(D8&gt;0,D8/$B$4,"")</f>
        <v/>
      </c>
      <c r="F8" s="28">
        <f>IF(AND(D8&gt;0,$D$4&gt;0),D8/$D$4,"")</f>
        <v/>
      </c>
      <c r="G8" s="18">
        <f>IF(AND(F8&gt;0,$F$4&gt;0),F8*$F$4,"")</f>
        <v/>
      </c>
      <c r="H8" s="12" t="inlineStr">
        <is>
          <t>Example leg</t>
        </is>
      </c>
    </row>
    <row r="9">
      <c r="A9" s="11" t="inlineStr"/>
      <c r="B9" s="12" t="inlineStr"/>
      <c r="C9" s="12" t="inlineStr"/>
      <c r="D9" s="27" t="n">
        <v>0</v>
      </c>
      <c r="E9" s="28">
        <f>IF(D9&gt;0,D9/$B$4,"")</f>
        <v/>
      </c>
      <c r="F9" s="28">
        <f>IF(AND(D9&gt;0,$D$4&gt;0),D9/$D$4,"")</f>
        <v/>
      </c>
      <c r="G9" s="18">
        <f>IF(AND(F9&gt;0,$F$4&gt;0),F9*$F$4,"")</f>
        <v/>
      </c>
      <c r="H9" s="12" t="inlineStr"/>
    </row>
    <row r="10">
      <c r="A10" s="11" t="inlineStr"/>
      <c r="B10" s="12" t="inlineStr"/>
      <c r="C10" s="12" t="inlineStr"/>
      <c r="D10" s="27" t="n">
        <v>0</v>
      </c>
      <c r="E10" s="28">
        <f>IF(D10&gt;0,D10/$B$4,"")</f>
        <v/>
      </c>
      <c r="F10" s="28">
        <f>IF(AND(D10&gt;0,$D$4&gt;0),D10/$D$4,"")</f>
        <v/>
      </c>
      <c r="G10" s="18">
        <f>IF(AND(F10&gt;0,$F$4&gt;0),F10*$F$4,"")</f>
        <v/>
      </c>
      <c r="H10" s="12" t="inlineStr"/>
    </row>
    <row r="11">
      <c r="A11" s="11" t="inlineStr"/>
      <c r="B11" s="12" t="inlineStr"/>
      <c r="C11" s="12" t="inlineStr"/>
      <c r="D11" s="27" t="n">
        <v>0</v>
      </c>
      <c r="E11" s="28">
        <f>IF(D11&gt;0,D11/$B$4,"")</f>
        <v/>
      </c>
      <c r="F11" s="28">
        <f>IF(AND(D11&gt;0,$D$4&gt;0),D11/$D$4,"")</f>
        <v/>
      </c>
      <c r="G11" s="18">
        <f>IF(AND(F11&gt;0,$F$4&gt;0),F11*$F$4,"")</f>
        <v/>
      </c>
      <c r="H11" s="12" t="inlineStr"/>
    </row>
    <row r="12">
      <c r="A12" s="11" t="inlineStr"/>
      <c r="B12" s="12" t="inlineStr"/>
      <c r="C12" s="12" t="inlineStr"/>
      <c r="D12" s="27" t="n">
        <v>0</v>
      </c>
      <c r="E12" s="28">
        <f>IF(D12&gt;0,D12/$B$4,"")</f>
        <v/>
      </c>
      <c r="F12" s="28">
        <f>IF(AND(D12&gt;0,$D$4&gt;0),D12/$D$4,"")</f>
        <v/>
      </c>
      <c r="G12" s="18">
        <f>IF(AND(F12&gt;0,$F$4&gt;0),F12*$F$4,"")</f>
        <v/>
      </c>
      <c r="H12" s="12" t="inlineStr"/>
    </row>
    <row r="13">
      <c r="A13" s="11" t="inlineStr"/>
      <c r="B13" s="12" t="inlineStr"/>
      <c r="C13" s="12" t="inlineStr"/>
      <c r="D13" s="27" t="n">
        <v>0</v>
      </c>
      <c r="E13" s="28">
        <f>IF(D13&gt;0,D13/$B$4,"")</f>
        <v/>
      </c>
      <c r="F13" s="28">
        <f>IF(AND(D13&gt;0,$D$4&gt;0),D13/$D$4,"")</f>
        <v/>
      </c>
      <c r="G13" s="18">
        <f>IF(AND(F13&gt;0,$F$4&gt;0),F13*$F$4,"")</f>
        <v/>
      </c>
      <c r="H13" s="12" t="inlineStr"/>
    </row>
    <row r="14">
      <c r="A14" s="11" t="inlineStr"/>
      <c r="B14" s="12" t="inlineStr"/>
      <c r="C14" s="12" t="inlineStr"/>
      <c r="D14" s="27" t="n">
        <v>0</v>
      </c>
      <c r="E14" s="28">
        <f>IF(D14&gt;0,D14/$B$4,"")</f>
        <v/>
      </c>
      <c r="F14" s="28">
        <f>IF(AND(D14&gt;0,$D$4&gt;0),D14/$D$4,"")</f>
        <v/>
      </c>
      <c r="G14" s="18">
        <f>IF(AND(F14&gt;0,$F$4&gt;0),F14*$F$4,"")</f>
        <v/>
      </c>
      <c r="H14" s="12" t="inlineStr"/>
    </row>
    <row r="15">
      <c r="A15" s="11" t="inlineStr"/>
      <c r="B15" s="12" t="inlineStr"/>
      <c r="C15" s="12" t="inlineStr"/>
      <c r="D15" s="27" t="n">
        <v>0</v>
      </c>
      <c r="E15" s="28">
        <f>IF(D15&gt;0,D15/$B$4,"")</f>
        <v/>
      </c>
      <c r="F15" s="28">
        <f>IF(AND(D15&gt;0,$D$4&gt;0),D15/$D$4,"")</f>
        <v/>
      </c>
      <c r="G15" s="18">
        <f>IF(AND(F15&gt;0,$F$4&gt;0),F15*$F$4,"")</f>
        <v/>
      </c>
      <c r="H15" s="12" t="inlineStr"/>
    </row>
    <row r="16">
      <c r="A16" s="11" t="inlineStr"/>
      <c r="B16" s="12" t="inlineStr"/>
      <c r="C16" s="12" t="inlineStr"/>
      <c r="D16" s="27" t="n">
        <v>0</v>
      </c>
      <c r="E16" s="28">
        <f>IF(D16&gt;0,D16/$B$4,"")</f>
        <v/>
      </c>
      <c r="F16" s="28">
        <f>IF(AND(D16&gt;0,$D$4&gt;0),D16/$D$4,"")</f>
        <v/>
      </c>
      <c r="G16" s="18">
        <f>IF(AND(F16&gt;0,$F$4&gt;0),F16*$F$4,"")</f>
        <v/>
      </c>
      <c r="H16" s="12" t="inlineStr"/>
    </row>
    <row r="17">
      <c r="A17" s="11" t="inlineStr"/>
      <c r="B17" s="12" t="inlineStr"/>
      <c r="C17" s="12" t="inlineStr"/>
      <c r="D17" s="27" t="n">
        <v>0</v>
      </c>
      <c r="E17" s="28">
        <f>IF(D17&gt;0,D17/$B$4,"")</f>
        <v/>
      </c>
      <c r="F17" s="28">
        <f>IF(AND(D17&gt;0,$D$4&gt;0),D17/$D$4,"")</f>
        <v/>
      </c>
      <c r="G17" s="18">
        <f>IF(AND(F17&gt;0,$F$4&gt;0),F17*$F$4,"")</f>
        <v/>
      </c>
      <c r="H17" s="12" t="inlineStr"/>
    </row>
    <row r="18">
      <c r="A18" s="11" t="inlineStr"/>
      <c r="B18" s="12" t="inlineStr"/>
      <c r="C18" s="12" t="inlineStr"/>
      <c r="D18" s="27" t="n">
        <v>0</v>
      </c>
      <c r="E18" s="28">
        <f>IF(D18&gt;0,D18/$B$4,"")</f>
        <v/>
      </c>
      <c r="F18" s="28">
        <f>IF(AND(D18&gt;0,$D$4&gt;0),D18/$D$4,"")</f>
        <v/>
      </c>
      <c r="G18" s="18">
        <f>IF(AND(F18&gt;0,$F$4&gt;0),F18*$F$4,"")</f>
        <v/>
      </c>
      <c r="H18" s="12" t="inlineStr"/>
    </row>
    <row r="19">
      <c r="A19" s="11" t="inlineStr"/>
      <c r="B19" s="12" t="inlineStr"/>
      <c r="C19" s="12" t="inlineStr"/>
      <c r="D19" s="27" t="n">
        <v>0</v>
      </c>
      <c r="E19" s="28">
        <f>IF(D19&gt;0,D19/$B$4,"")</f>
        <v/>
      </c>
      <c r="F19" s="28">
        <f>IF(AND(D19&gt;0,$D$4&gt;0),D19/$D$4,"")</f>
        <v/>
      </c>
      <c r="G19" s="18">
        <f>IF(AND(F19&gt;0,$F$4&gt;0),F19*$F$4,"")</f>
        <v/>
      </c>
      <c r="H19" s="12" t="inlineStr"/>
    </row>
    <row r="20">
      <c r="A20" s="11" t="inlineStr"/>
      <c r="B20" s="12" t="inlineStr"/>
      <c r="C20" s="12" t="inlineStr"/>
      <c r="D20" s="27" t="n">
        <v>0</v>
      </c>
      <c r="E20" s="28">
        <f>IF(D20&gt;0,D20/$B$4,"")</f>
        <v/>
      </c>
      <c r="F20" s="28">
        <f>IF(AND(D20&gt;0,$D$4&gt;0),D20/$D$4,"")</f>
        <v/>
      </c>
      <c r="G20" s="18">
        <f>IF(AND(F20&gt;0,$F$4&gt;0),F20*$F$4,"")</f>
        <v/>
      </c>
      <c r="H20" s="12" t="inlineStr"/>
    </row>
    <row r="21">
      <c r="A21" s="11" t="inlineStr"/>
      <c r="B21" s="12" t="inlineStr"/>
      <c r="C21" s="12" t="inlineStr"/>
      <c r="D21" s="27" t="n">
        <v>0</v>
      </c>
      <c r="E21" s="28">
        <f>IF(D21&gt;0,D21/$B$4,"")</f>
        <v/>
      </c>
      <c r="F21" s="28">
        <f>IF(AND(D21&gt;0,$D$4&gt;0),D21/$D$4,"")</f>
        <v/>
      </c>
      <c r="G21" s="18">
        <f>IF(AND(F21&gt;0,$F$4&gt;0),F21*$F$4,"")</f>
        <v/>
      </c>
      <c r="H21" s="12" t="inlineStr"/>
    </row>
    <row r="22">
      <c r="A22" s="11" t="inlineStr"/>
      <c r="B22" s="12" t="inlineStr"/>
      <c r="C22" s="12" t="inlineStr"/>
      <c r="D22" s="27" t="n">
        <v>0</v>
      </c>
      <c r="E22" s="28">
        <f>IF(D22&gt;0,D22/$B$4,"")</f>
        <v/>
      </c>
      <c r="F22" s="28">
        <f>IF(AND(D22&gt;0,$D$4&gt;0),D22/$D$4,"")</f>
        <v/>
      </c>
      <c r="G22" s="18">
        <f>IF(AND(F22&gt;0,$F$4&gt;0),F22*$F$4,"")</f>
        <v/>
      </c>
      <c r="H22" s="12" t="inlineStr"/>
    </row>
    <row r="23">
      <c r="A23" s="11" t="inlineStr"/>
      <c r="B23" s="12" t="inlineStr"/>
      <c r="C23" s="12" t="inlineStr"/>
      <c r="D23" s="27" t="n">
        <v>0</v>
      </c>
      <c r="E23" s="28">
        <f>IF(D23&gt;0,D23/$B$4,"")</f>
        <v/>
      </c>
      <c r="F23" s="28">
        <f>IF(AND(D23&gt;0,$D$4&gt;0),D23/$D$4,"")</f>
        <v/>
      </c>
      <c r="G23" s="18">
        <f>IF(AND(F23&gt;0,$F$4&gt;0),F23*$F$4,"")</f>
        <v/>
      </c>
      <c r="H23" s="12" t="inlineStr"/>
    </row>
    <row r="24">
      <c r="A24" s="11" t="inlineStr"/>
      <c r="B24" s="12" t="inlineStr"/>
      <c r="C24" s="12" t="inlineStr"/>
      <c r="D24" s="27" t="n">
        <v>0</v>
      </c>
      <c r="E24" s="28">
        <f>IF(D24&gt;0,D24/$B$4,"")</f>
        <v/>
      </c>
      <c r="F24" s="28">
        <f>IF(AND(D24&gt;0,$D$4&gt;0),D24/$D$4,"")</f>
        <v/>
      </c>
      <c r="G24" s="18">
        <f>IF(AND(F24&gt;0,$F$4&gt;0),F24*$F$4,"")</f>
        <v/>
      </c>
      <c r="H24" s="12" t="inlineStr"/>
    </row>
    <row r="25">
      <c r="A25" s="11" t="inlineStr"/>
      <c r="B25" s="12" t="inlineStr"/>
      <c r="C25" s="12" t="inlineStr"/>
      <c r="D25" s="27" t="n">
        <v>0</v>
      </c>
      <c r="E25" s="28">
        <f>IF(D25&gt;0,D25/$B$4,"")</f>
        <v/>
      </c>
      <c r="F25" s="28">
        <f>IF(AND(D25&gt;0,$D$4&gt;0),D25/$D$4,"")</f>
        <v/>
      </c>
      <c r="G25" s="18">
        <f>IF(AND(F25&gt;0,$F$4&gt;0),F25*$F$4,"")</f>
        <v/>
      </c>
      <c r="H25" s="12" t="inlineStr"/>
    </row>
    <row r="26">
      <c r="A26" s="11" t="inlineStr"/>
      <c r="B26" s="12" t="inlineStr"/>
      <c r="C26" s="12" t="inlineStr"/>
      <c r="D26" s="27" t="n">
        <v>0</v>
      </c>
      <c r="E26" s="28">
        <f>IF(D26&gt;0,D26/$B$4,"")</f>
        <v/>
      </c>
      <c r="F26" s="28">
        <f>IF(AND(D26&gt;0,$D$4&gt;0),D26/$D$4,"")</f>
        <v/>
      </c>
      <c r="G26" s="18">
        <f>IF(AND(F26&gt;0,$F$4&gt;0),F26*$F$4,"")</f>
        <v/>
      </c>
      <c r="H26" s="12" t="inlineStr"/>
    </row>
    <row r="27">
      <c r="A27" s="11" t="inlineStr"/>
      <c r="B27" s="12" t="inlineStr"/>
      <c r="C27" s="12" t="inlineStr"/>
      <c r="D27" s="27" t="n">
        <v>0</v>
      </c>
      <c r="E27" s="28">
        <f>IF(D27&gt;0,D27/$B$4,"")</f>
        <v/>
      </c>
      <c r="F27" s="28">
        <f>IF(AND(D27&gt;0,$D$4&gt;0),D27/$D$4,"")</f>
        <v/>
      </c>
      <c r="G27" s="18">
        <f>IF(AND(F27&gt;0,$F$4&gt;0),F27*$F$4,"")</f>
        <v/>
      </c>
      <c r="H27" s="12" t="inlineStr"/>
    </row>
    <row r="28" ht="20" customHeight="1">
      <c r="A28" s="20" t="inlineStr">
        <is>
          <t>TOTAL</t>
        </is>
      </c>
      <c r="B28" s="29" t="n"/>
      <c r="C28" s="30" t="n"/>
      <c r="D28" s="31">
        <f>SUM(D8:D27)</f>
        <v/>
      </c>
      <c r="E28" s="32">
        <f>SUM(E8:E27)</f>
        <v/>
      </c>
      <c r="F28" s="32">
        <f>SUM(F8:F27)</f>
        <v/>
      </c>
      <c r="G28" s="21">
        <f>SUM(G8:G27)</f>
        <v/>
      </c>
      <c r="H28" s="22" t="inlineStr"/>
    </row>
  </sheetData>
  <mergeCells count="4">
    <mergeCell ref="A28:C28"/>
    <mergeCell ref="A3:H3"/>
    <mergeCell ref="A6:H6"/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25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22" customWidth="1" min="3" max="3"/>
    <col width="12" customWidth="1" min="4" max="4"/>
    <col width="12" customWidth="1" min="5" max="5"/>
    <col width="12" customWidth="1" min="6" max="6"/>
    <col width="14" customWidth="1" min="7" max="7"/>
    <col width="12" customWidth="1" min="8" max="8"/>
    <col width="12" customWidth="1" min="9" max="9"/>
  </cols>
  <sheetData>
    <row r="1" ht="28" customHeight="1">
      <c r="A1" s="1" t="inlineStr">
        <is>
          <t>Show Settlement Sheet (Door + Split)</t>
        </is>
      </c>
    </row>
    <row r="2" ht="18" customHeight="1">
      <c r="A2" s="3" t="inlineStr">
        <is>
          <t>Default payout % (your share of net door)</t>
        </is>
      </c>
      <c r="B2" s="33" t="n">
        <v>0.7</v>
      </c>
    </row>
    <row r="3">
      <c r="A3" s="2" t="inlineStr">
        <is>
          <t>Per-show settlement (fill blue cells)</t>
        </is>
      </c>
    </row>
    <row r="4" ht="22" customHeight="1">
      <c r="A4" s="6" t="inlineStr">
        <is>
          <t>Date</t>
        </is>
      </c>
      <c r="B4" s="6" t="inlineStr">
        <is>
          <t>City</t>
        </is>
      </c>
      <c r="C4" s="6" t="inlineStr">
        <is>
          <t>Venue</t>
        </is>
      </c>
      <c r="D4" s="6" t="inlineStr">
        <is>
          <t>Tickets Sold</t>
        </is>
      </c>
      <c r="E4" s="6" t="inlineStr">
        <is>
          <t>Ticket Price</t>
        </is>
      </c>
      <c r="F4" s="6" t="inlineStr">
        <is>
          <t>Gross Door</t>
        </is>
      </c>
      <c r="G4" s="6" t="inlineStr">
        <is>
          <t>House Expenses</t>
        </is>
      </c>
      <c r="H4" s="6" t="inlineStr">
        <is>
          <t>Net Door</t>
        </is>
      </c>
      <c r="I4" s="6" t="inlineStr">
        <is>
          <t>Your Payout</t>
        </is>
      </c>
    </row>
    <row r="5">
      <c r="A5" s="11" t="n">
        <v>46017</v>
      </c>
      <c r="B5" s="12" t="inlineStr">
        <is>
          <t>Las Vegas</t>
        </is>
      </c>
      <c r="C5" s="12" t="inlineStr">
        <is>
          <t>Example Venue</t>
        </is>
      </c>
      <c r="D5" s="27" t="n">
        <v>120</v>
      </c>
      <c r="E5" s="17" t="n">
        <v>10</v>
      </c>
      <c r="F5" s="18">
        <f>D5*E5</f>
        <v/>
      </c>
      <c r="G5" s="17" t="n">
        <v>100</v>
      </c>
      <c r="H5" s="18">
        <f>F5-G5</f>
        <v/>
      </c>
      <c r="I5" s="18">
        <f>H5*$B$2</f>
        <v/>
      </c>
    </row>
    <row r="6">
      <c r="A6" s="11" t="inlineStr"/>
      <c r="B6" s="12" t="inlineStr"/>
      <c r="C6" s="12" t="inlineStr"/>
      <c r="D6" s="27" t="n">
        <v>0</v>
      </c>
      <c r="E6" s="17" t="n">
        <v>0</v>
      </c>
      <c r="F6" s="18">
        <f>D6*E6</f>
        <v/>
      </c>
      <c r="G6" s="17" t="n">
        <v>0</v>
      </c>
      <c r="H6" s="18">
        <f>F6-G6</f>
        <v/>
      </c>
      <c r="I6" s="18">
        <f>H6*$B$2</f>
        <v/>
      </c>
    </row>
    <row r="7">
      <c r="A7" s="11" t="inlineStr"/>
      <c r="B7" s="12" t="inlineStr"/>
      <c r="C7" s="12" t="inlineStr"/>
      <c r="D7" s="27" t="n">
        <v>0</v>
      </c>
      <c r="E7" s="17" t="n">
        <v>0</v>
      </c>
      <c r="F7" s="18">
        <f>D7*E7</f>
        <v/>
      </c>
      <c r="G7" s="17" t="n">
        <v>0</v>
      </c>
      <c r="H7" s="18">
        <f>F7-G7</f>
        <v/>
      </c>
      <c r="I7" s="18">
        <f>H7*$B$2</f>
        <v/>
      </c>
    </row>
    <row r="8">
      <c r="A8" s="11" t="inlineStr"/>
      <c r="B8" s="12" t="inlineStr"/>
      <c r="C8" s="12" t="inlineStr"/>
      <c r="D8" s="27" t="n">
        <v>0</v>
      </c>
      <c r="E8" s="17" t="n">
        <v>0</v>
      </c>
      <c r="F8" s="18">
        <f>D8*E8</f>
        <v/>
      </c>
      <c r="G8" s="17" t="n">
        <v>0</v>
      </c>
      <c r="H8" s="18">
        <f>F8-G8</f>
        <v/>
      </c>
      <c r="I8" s="18">
        <f>H8*$B$2</f>
        <v/>
      </c>
    </row>
    <row r="9">
      <c r="A9" s="11" t="inlineStr"/>
      <c r="B9" s="12" t="inlineStr"/>
      <c r="C9" s="12" t="inlineStr"/>
      <c r="D9" s="27" t="n">
        <v>0</v>
      </c>
      <c r="E9" s="17" t="n">
        <v>0</v>
      </c>
      <c r="F9" s="18">
        <f>D9*E9</f>
        <v/>
      </c>
      <c r="G9" s="17" t="n">
        <v>0</v>
      </c>
      <c r="H9" s="18">
        <f>F9-G9</f>
        <v/>
      </c>
      <c r="I9" s="18">
        <f>H9*$B$2</f>
        <v/>
      </c>
    </row>
    <row r="10">
      <c r="A10" s="11" t="inlineStr"/>
      <c r="B10" s="12" t="inlineStr"/>
      <c r="C10" s="12" t="inlineStr"/>
      <c r="D10" s="27" t="n">
        <v>0</v>
      </c>
      <c r="E10" s="17" t="n">
        <v>0</v>
      </c>
      <c r="F10" s="18">
        <f>D10*E10</f>
        <v/>
      </c>
      <c r="G10" s="17" t="n">
        <v>0</v>
      </c>
      <c r="H10" s="18">
        <f>F10-G10</f>
        <v/>
      </c>
      <c r="I10" s="18">
        <f>H10*$B$2</f>
        <v/>
      </c>
    </row>
    <row r="11">
      <c r="A11" s="11" t="inlineStr"/>
      <c r="B11" s="12" t="inlineStr"/>
      <c r="C11" s="12" t="inlineStr"/>
      <c r="D11" s="27" t="n">
        <v>0</v>
      </c>
      <c r="E11" s="17" t="n">
        <v>0</v>
      </c>
      <c r="F11" s="18">
        <f>D11*E11</f>
        <v/>
      </c>
      <c r="G11" s="17" t="n">
        <v>0</v>
      </c>
      <c r="H11" s="18">
        <f>F11-G11</f>
        <v/>
      </c>
      <c r="I11" s="18">
        <f>H11*$B$2</f>
        <v/>
      </c>
    </row>
    <row r="12">
      <c r="A12" s="11" t="inlineStr"/>
      <c r="B12" s="12" t="inlineStr"/>
      <c r="C12" s="12" t="inlineStr"/>
      <c r="D12" s="27" t="n">
        <v>0</v>
      </c>
      <c r="E12" s="17" t="n">
        <v>0</v>
      </c>
      <c r="F12" s="18">
        <f>D12*E12</f>
        <v/>
      </c>
      <c r="G12" s="17" t="n">
        <v>0</v>
      </c>
      <c r="H12" s="18">
        <f>F12-G12</f>
        <v/>
      </c>
      <c r="I12" s="18">
        <f>H12*$B$2</f>
        <v/>
      </c>
    </row>
    <row r="13">
      <c r="A13" s="11" t="inlineStr"/>
      <c r="B13" s="12" t="inlineStr"/>
      <c r="C13" s="12" t="inlineStr"/>
      <c r="D13" s="27" t="n">
        <v>0</v>
      </c>
      <c r="E13" s="17" t="n">
        <v>0</v>
      </c>
      <c r="F13" s="18">
        <f>D13*E13</f>
        <v/>
      </c>
      <c r="G13" s="17" t="n">
        <v>0</v>
      </c>
      <c r="H13" s="18">
        <f>F13-G13</f>
        <v/>
      </c>
      <c r="I13" s="18">
        <f>H13*$B$2</f>
        <v/>
      </c>
    </row>
    <row r="14">
      <c r="A14" s="11" t="inlineStr"/>
      <c r="B14" s="12" t="inlineStr"/>
      <c r="C14" s="12" t="inlineStr"/>
      <c r="D14" s="27" t="n">
        <v>0</v>
      </c>
      <c r="E14" s="17" t="n">
        <v>0</v>
      </c>
      <c r="F14" s="18">
        <f>D14*E14</f>
        <v/>
      </c>
      <c r="G14" s="17" t="n">
        <v>0</v>
      </c>
      <c r="H14" s="18">
        <f>F14-G14</f>
        <v/>
      </c>
      <c r="I14" s="18">
        <f>H14*$B$2</f>
        <v/>
      </c>
    </row>
    <row r="15">
      <c r="A15" s="11" t="inlineStr"/>
      <c r="B15" s="12" t="inlineStr"/>
      <c r="C15" s="12" t="inlineStr"/>
      <c r="D15" s="27" t="n">
        <v>0</v>
      </c>
      <c r="E15" s="17" t="n">
        <v>0</v>
      </c>
      <c r="F15" s="18">
        <f>D15*E15</f>
        <v/>
      </c>
      <c r="G15" s="17" t="n">
        <v>0</v>
      </c>
      <c r="H15" s="18">
        <f>F15-G15</f>
        <v/>
      </c>
      <c r="I15" s="18">
        <f>H15*$B$2</f>
        <v/>
      </c>
    </row>
    <row r="16">
      <c r="A16" s="11" t="inlineStr"/>
      <c r="B16" s="12" t="inlineStr"/>
      <c r="C16" s="12" t="inlineStr"/>
      <c r="D16" s="27" t="n">
        <v>0</v>
      </c>
      <c r="E16" s="17" t="n">
        <v>0</v>
      </c>
      <c r="F16" s="18">
        <f>D16*E16</f>
        <v/>
      </c>
      <c r="G16" s="17" t="n">
        <v>0</v>
      </c>
      <c r="H16" s="18">
        <f>F16-G16</f>
        <v/>
      </c>
      <c r="I16" s="18">
        <f>H16*$B$2</f>
        <v/>
      </c>
    </row>
    <row r="17">
      <c r="A17" s="11" t="inlineStr"/>
      <c r="B17" s="12" t="inlineStr"/>
      <c r="C17" s="12" t="inlineStr"/>
      <c r="D17" s="27" t="n">
        <v>0</v>
      </c>
      <c r="E17" s="17" t="n">
        <v>0</v>
      </c>
      <c r="F17" s="18">
        <f>D17*E17</f>
        <v/>
      </c>
      <c r="G17" s="17" t="n">
        <v>0</v>
      </c>
      <c r="H17" s="18">
        <f>F17-G17</f>
        <v/>
      </c>
      <c r="I17" s="18">
        <f>H17*$B$2</f>
        <v/>
      </c>
    </row>
    <row r="18">
      <c r="A18" s="11" t="inlineStr"/>
      <c r="B18" s="12" t="inlineStr"/>
      <c r="C18" s="12" t="inlineStr"/>
      <c r="D18" s="27" t="n">
        <v>0</v>
      </c>
      <c r="E18" s="17" t="n">
        <v>0</v>
      </c>
      <c r="F18" s="18">
        <f>D18*E18</f>
        <v/>
      </c>
      <c r="G18" s="17" t="n">
        <v>0</v>
      </c>
      <c r="H18" s="18">
        <f>F18-G18</f>
        <v/>
      </c>
      <c r="I18" s="18">
        <f>H18*$B$2</f>
        <v/>
      </c>
    </row>
    <row r="19">
      <c r="A19" s="11" t="inlineStr"/>
      <c r="B19" s="12" t="inlineStr"/>
      <c r="C19" s="12" t="inlineStr"/>
      <c r="D19" s="27" t="n">
        <v>0</v>
      </c>
      <c r="E19" s="17" t="n">
        <v>0</v>
      </c>
      <c r="F19" s="18">
        <f>D19*E19</f>
        <v/>
      </c>
      <c r="G19" s="17" t="n">
        <v>0</v>
      </c>
      <c r="H19" s="18">
        <f>F19-G19</f>
        <v/>
      </c>
      <c r="I19" s="18">
        <f>H19*$B$2</f>
        <v/>
      </c>
    </row>
    <row r="20">
      <c r="A20" s="11" t="inlineStr"/>
      <c r="B20" s="12" t="inlineStr"/>
      <c r="C20" s="12" t="inlineStr"/>
      <c r="D20" s="27" t="n">
        <v>0</v>
      </c>
      <c r="E20" s="17" t="n">
        <v>0</v>
      </c>
      <c r="F20" s="18">
        <f>D20*E20</f>
        <v/>
      </c>
      <c r="G20" s="17" t="n">
        <v>0</v>
      </c>
      <c r="H20" s="18">
        <f>F20-G20</f>
        <v/>
      </c>
      <c r="I20" s="18">
        <f>H20*$B$2</f>
        <v/>
      </c>
    </row>
    <row r="21">
      <c r="A21" s="11" t="inlineStr"/>
      <c r="B21" s="12" t="inlineStr"/>
      <c r="C21" s="12" t="inlineStr"/>
      <c r="D21" s="27" t="n">
        <v>0</v>
      </c>
      <c r="E21" s="17" t="n">
        <v>0</v>
      </c>
      <c r="F21" s="18">
        <f>D21*E21</f>
        <v/>
      </c>
      <c r="G21" s="17" t="n">
        <v>0</v>
      </c>
      <c r="H21" s="18">
        <f>F21-G21</f>
        <v/>
      </c>
      <c r="I21" s="18">
        <f>H21*$B$2</f>
        <v/>
      </c>
    </row>
    <row r="22">
      <c r="A22" s="11" t="inlineStr"/>
      <c r="B22" s="12" t="inlineStr"/>
      <c r="C22" s="12" t="inlineStr"/>
      <c r="D22" s="27" t="n">
        <v>0</v>
      </c>
      <c r="E22" s="17" t="n">
        <v>0</v>
      </c>
      <c r="F22" s="18">
        <f>D22*E22</f>
        <v/>
      </c>
      <c r="G22" s="17" t="n">
        <v>0</v>
      </c>
      <c r="H22" s="18">
        <f>F22-G22</f>
        <v/>
      </c>
      <c r="I22" s="18">
        <f>H22*$B$2</f>
        <v/>
      </c>
    </row>
    <row r="23">
      <c r="A23" s="11" t="inlineStr"/>
      <c r="B23" s="12" t="inlineStr"/>
      <c r="C23" s="12" t="inlineStr"/>
      <c r="D23" s="27" t="n">
        <v>0</v>
      </c>
      <c r="E23" s="17" t="n">
        <v>0</v>
      </c>
      <c r="F23" s="18">
        <f>D23*E23</f>
        <v/>
      </c>
      <c r="G23" s="17" t="n">
        <v>0</v>
      </c>
      <c r="H23" s="18">
        <f>F23-G23</f>
        <v/>
      </c>
      <c r="I23" s="18">
        <f>H23*$B$2</f>
        <v/>
      </c>
    </row>
    <row r="24">
      <c r="A24" s="11" t="inlineStr"/>
      <c r="B24" s="12" t="inlineStr"/>
      <c r="C24" s="12" t="inlineStr"/>
      <c r="D24" s="27" t="n">
        <v>0</v>
      </c>
      <c r="E24" s="17" t="n">
        <v>0</v>
      </c>
      <c r="F24" s="18">
        <f>D24*E24</f>
        <v/>
      </c>
      <c r="G24" s="17" t="n">
        <v>0</v>
      </c>
      <c r="H24" s="18">
        <f>F24-G24</f>
        <v/>
      </c>
      <c r="I24" s="18">
        <f>H24*$B$2</f>
        <v/>
      </c>
    </row>
    <row r="25" ht="20" customHeight="1">
      <c r="A25" s="20" t="inlineStr">
        <is>
          <t>TOTAL</t>
        </is>
      </c>
      <c r="B25" s="29" t="n"/>
      <c r="C25" s="30" t="n"/>
      <c r="D25" s="31">
        <f>SUM(D5:D24)</f>
        <v/>
      </c>
      <c r="E25" s="22" t="inlineStr"/>
      <c r="F25" s="21">
        <f>SUM(F5:F24)</f>
        <v/>
      </c>
      <c r="G25" s="21">
        <f>SUM(G5:G24)</f>
        <v/>
      </c>
      <c r="H25" s="21">
        <f>SUM(H5:H24)</f>
        <v/>
      </c>
      <c r="I25" s="21">
        <f>SUM(I5:I24)</f>
        <v/>
      </c>
    </row>
  </sheetData>
  <mergeCells count="3">
    <mergeCell ref="A1:I1"/>
    <mergeCell ref="A25:C25"/>
    <mergeCell ref="A3:I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L6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1" customWidth="1" min="3" max="3"/>
    <col width="11" customWidth="1" min="4" max="4"/>
    <col width="9" customWidth="1" min="5" max="5"/>
    <col width="8" customWidth="1" min="6" max="6"/>
    <col width="8" customWidth="1" min="7" max="7"/>
    <col width="12" customWidth="1" min="8" max="8"/>
    <col width="12" customWidth="1" min="9" max="9"/>
    <col width="13" customWidth="1" min="10" max="10"/>
    <col width="11" customWidth="1" min="11" max="11"/>
    <col width="12" customWidth="1" min="12" max="12"/>
  </cols>
  <sheetData>
    <row r="1" ht="28" customHeight="1">
      <c r="A1" s="1" t="inlineStr">
        <is>
          <t>Merch Inventory &amp; Sales</t>
        </is>
      </c>
    </row>
    <row r="2"/>
    <row r="3">
      <c r="A3" s="2" t="inlineStr">
        <is>
          <t>Inventory (blue cells are your inputs)</t>
        </is>
      </c>
    </row>
    <row r="4" ht="22" customHeight="1">
      <c r="A4" s="73" t="inlineStr">
        <is>
          <t>Item</t>
        </is>
      </c>
      <c r="B4" s="73" t="inlineStr">
        <is>
          <t>Variant/Size</t>
        </is>
      </c>
      <c r="C4" s="73" t="inlineStr">
        <is>
          <t>Unit Cost</t>
        </is>
      </c>
      <c r="D4" s="73" t="inlineStr">
        <is>
          <t>Sale Price</t>
        </is>
      </c>
      <c r="E4" s="73" t="inlineStr">
        <is>
          <t>Start Qty</t>
        </is>
      </c>
      <c r="F4" s="73" t="inlineStr">
        <is>
          <t>Sold Qty</t>
        </is>
      </c>
      <c r="G4" s="73" t="inlineStr">
        <is>
          <t>End Qty</t>
        </is>
      </c>
      <c r="H4" s="73" t="inlineStr">
        <is>
          <t>Revenue</t>
        </is>
      </c>
      <c r="I4" s="73" t="inlineStr">
        <is>
          <t>COGS</t>
        </is>
      </c>
      <c r="J4" s="73" t="inlineStr">
        <is>
          <t>Gross Profit</t>
        </is>
      </c>
      <c r="K4" s="73" t="inlineStr">
        <is>
          <t>Merch Cut %</t>
        </is>
      </c>
      <c r="L4" s="73" t="inlineStr">
        <is>
          <t>Merch Net</t>
        </is>
      </c>
    </row>
    <row r="5">
      <c r="A5" s="75" t="inlineStr">
        <is>
          <t>T-Shirt</t>
        </is>
      </c>
      <c r="B5" s="75" t="inlineStr">
        <is>
          <t>M</t>
        </is>
      </c>
      <c r="C5" s="76" t="n">
        <v>7</v>
      </c>
      <c r="D5" s="76" t="n">
        <v>25</v>
      </c>
      <c r="E5" s="77" t="n">
        <v>20</v>
      </c>
      <c r="F5" s="77" t="n">
        <v>6</v>
      </c>
      <c r="G5" s="78">
        <f>E5-F5</f>
        <v/>
      </c>
      <c r="H5" s="79">
        <f>F5*D5</f>
        <v/>
      </c>
      <c r="I5" s="66">
        <f>F5*C5</f>
        <v/>
      </c>
      <c r="J5" s="66">
        <f>H5-I5</f>
        <v/>
      </c>
      <c r="K5" s="80" t="n">
        <v>0</v>
      </c>
      <c r="L5" s="66">
        <f>H5*(1-K5)</f>
        <v/>
      </c>
    </row>
    <row r="6">
      <c r="A6" s="75" t="inlineStr">
        <is>
          <t>Sticker Pack</t>
        </is>
      </c>
      <c r="B6" s="75" t="inlineStr"/>
      <c r="C6" s="76" t="n">
        <v>0.5</v>
      </c>
      <c r="D6" s="76" t="n">
        <v>5</v>
      </c>
      <c r="E6" s="77" t="n">
        <v>50</v>
      </c>
      <c r="F6" s="77" t="n">
        <v>12</v>
      </c>
      <c r="G6" s="78">
        <f>E6-F6</f>
        <v/>
      </c>
      <c r="H6" s="79">
        <f>F6*D6</f>
        <v/>
      </c>
      <c r="I6" s="66">
        <f>F6*C6</f>
        <v/>
      </c>
      <c r="J6" s="66">
        <f>H6-I6</f>
        <v/>
      </c>
      <c r="K6" s="80" t="n">
        <v>0</v>
      </c>
      <c r="L6" s="66">
        <f>H6*(1-K6)</f>
        <v/>
      </c>
    </row>
    <row r="7">
      <c r="A7" s="75" t="inlineStr"/>
      <c r="B7" s="75" t="inlineStr"/>
      <c r="C7" s="81" t="n">
        <v>0</v>
      </c>
      <c r="D7" s="81" t="n">
        <v>0</v>
      </c>
      <c r="E7" s="77" t="n">
        <v>0</v>
      </c>
      <c r="F7" s="77" t="n">
        <v>0</v>
      </c>
      <c r="G7" s="78">
        <f>E7-F7</f>
        <v/>
      </c>
      <c r="H7" s="82">
        <f>F7*D7</f>
        <v/>
      </c>
      <c r="I7" s="65" t="n">
        <v>0</v>
      </c>
      <c r="J7" s="65" t="n">
        <v>0</v>
      </c>
      <c r="K7" s="65" t="n">
        <v>0</v>
      </c>
      <c r="L7" s="65" t="n">
        <v>0</v>
      </c>
    </row>
    <row r="8">
      <c r="A8" s="75" t="inlineStr"/>
      <c r="B8" s="75" t="inlineStr"/>
      <c r="C8" s="81" t="n">
        <v>0</v>
      </c>
      <c r="D8" s="81" t="n">
        <v>0</v>
      </c>
      <c r="E8" s="77" t="n">
        <v>0</v>
      </c>
      <c r="F8" s="77" t="n">
        <v>0</v>
      </c>
      <c r="G8" s="78">
        <f>E8-F8</f>
        <v/>
      </c>
      <c r="H8" s="82">
        <f>F8*D8</f>
        <v/>
      </c>
      <c r="I8" s="65" t="n">
        <v>0</v>
      </c>
      <c r="J8" s="65" t="n">
        <v>0</v>
      </c>
      <c r="K8" s="65" t="n">
        <v>0</v>
      </c>
      <c r="L8" s="65" t="n">
        <v>0</v>
      </c>
    </row>
    <row r="9">
      <c r="A9" s="75" t="inlineStr"/>
      <c r="B9" s="75" t="inlineStr"/>
      <c r="C9" s="81" t="n">
        <v>0</v>
      </c>
      <c r="D9" s="81" t="n">
        <v>0</v>
      </c>
      <c r="E9" s="77" t="n">
        <v>0</v>
      </c>
      <c r="F9" s="77" t="n">
        <v>0</v>
      </c>
      <c r="G9" s="78">
        <f>E9-F9</f>
        <v/>
      </c>
      <c r="H9" s="82">
        <f>F9*D9</f>
        <v/>
      </c>
      <c r="I9" s="65" t="n">
        <v>0</v>
      </c>
      <c r="J9" s="65" t="n">
        <v>0</v>
      </c>
      <c r="K9" s="65" t="n">
        <v>0</v>
      </c>
      <c r="L9" s="65" t="n">
        <v>0</v>
      </c>
    </row>
    <row r="10">
      <c r="A10" s="75" t="inlineStr"/>
      <c r="B10" s="75" t="inlineStr"/>
      <c r="C10" s="81" t="n">
        <v>0</v>
      </c>
      <c r="D10" s="81" t="n">
        <v>0</v>
      </c>
      <c r="E10" s="77" t="n">
        <v>0</v>
      </c>
      <c r="F10" s="77" t="n">
        <v>0</v>
      </c>
      <c r="G10" s="78">
        <f>E10-F10</f>
        <v/>
      </c>
      <c r="H10" s="82">
        <f>F10*D10</f>
        <v/>
      </c>
      <c r="I10" s="65" t="n">
        <v>0</v>
      </c>
      <c r="J10" s="65" t="n">
        <v>0</v>
      </c>
      <c r="K10" s="65" t="n">
        <v>0</v>
      </c>
      <c r="L10" s="65" t="n">
        <v>0</v>
      </c>
    </row>
    <row r="11">
      <c r="A11" s="75" t="inlineStr"/>
      <c r="B11" s="75" t="inlineStr"/>
      <c r="C11" s="81" t="n">
        <v>0</v>
      </c>
      <c r="D11" s="81" t="n">
        <v>0</v>
      </c>
      <c r="E11" s="77" t="n">
        <v>0</v>
      </c>
      <c r="F11" s="77" t="n">
        <v>0</v>
      </c>
      <c r="G11" s="78">
        <f>E11-F11</f>
        <v/>
      </c>
      <c r="H11" s="82">
        <f>F11*D11</f>
        <v/>
      </c>
      <c r="I11" s="65" t="n">
        <v>0</v>
      </c>
      <c r="J11" s="65" t="n">
        <v>0</v>
      </c>
      <c r="K11" s="65" t="n">
        <v>0</v>
      </c>
      <c r="L11" s="65" t="n">
        <v>0</v>
      </c>
    </row>
    <row r="12">
      <c r="A12" s="75" t="inlineStr"/>
      <c r="B12" s="75" t="inlineStr"/>
      <c r="C12" s="81" t="n">
        <v>0</v>
      </c>
      <c r="D12" s="81" t="n">
        <v>0</v>
      </c>
      <c r="E12" s="77" t="n">
        <v>0</v>
      </c>
      <c r="F12" s="77" t="n">
        <v>0</v>
      </c>
      <c r="G12" s="78">
        <f>E12-F12</f>
        <v/>
      </c>
      <c r="H12" s="82">
        <f>F12*D12</f>
        <v/>
      </c>
      <c r="I12" s="65" t="n">
        <v>0</v>
      </c>
      <c r="J12" s="65" t="n">
        <v>0</v>
      </c>
      <c r="K12" s="65" t="n">
        <v>0</v>
      </c>
      <c r="L12" s="65" t="n">
        <v>0</v>
      </c>
    </row>
    <row r="13">
      <c r="A13" s="75" t="inlineStr"/>
      <c r="B13" s="75" t="inlineStr"/>
      <c r="C13" s="81" t="n">
        <v>0</v>
      </c>
      <c r="D13" s="81" t="n">
        <v>0</v>
      </c>
      <c r="E13" s="77" t="n">
        <v>0</v>
      </c>
      <c r="F13" s="77" t="n">
        <v>0</v>
      </c>
      <c r="G13" s="78">
        <f>E13-F13</f>
        <v/>
      </c>
      <c r="H13" s="82">
        <f>F13*D13</f>
        <v/>
      </c>
      <c r="I13" s="65" t="n">
        <v>0</v>
      </c>
      <c r="J13" s="65" t="n">
        <v>0</v>
      </c>
      <c r="K13" s="65" t="n">
        <v>0</v>
      </c>
      <c r="L13" s="65" t="n">
        <v>0</v>
      </c>
    </row>
    <row r="14">
      <c r="A14" s="75" t="inlineStr"/>
      <c r="B14" s="75" t="inlineStr"/>
      <c r="C14" s="81" t="n">
        <v>0</v>
      </c>
      <c r="D14" s="81" t="n">
        <v>0</v>
      </c>
      <c r="E14" s="77" t="n">
        <v>0</v>
      </c>
      <c r="F14" s="77" t="n">
        <v>0</v>
      </c>
      <c r="G14" s="78">
        <f>E14-F14</f>
        <v/>
      </c>
      <c r="H14" s="82">
        <f>F14*D14</f>
        <v/>
      </c>
      <c r="I14" s="65" t="n">
        <v>0</v>
      </c>
      <c r="J14" s="65" t="n">
        <v>0</v>
      </c>
      <c r="K14" s="65" t="n">
        <v>0</v>
      </c>
      <c r="L14" s="65" t="n">
        <v>0</v>
      </c>
    </row>
    <row r="15">
      <c r="A15" s="75" t="inlineStr"/>
      <c r="B15" s="75" t="inlineStr"/>
      <c r="C15" s="81" t="n">
        <v>0</v>
      </c>
      <c r="D15" s="81" t="n">
        <v>0</v>
      </c>
      <c r="E15" s="77" t="n">
        <v>0</v>
      </c>
      <c r="F15" s="77" t="n">
        <v>0</v>
      </c>
      <c r="G15" s="78">
        <f>E15-F15</f>
        <v/>
      </c>
      <c r="H15" s="82">
        <f>F15*D15</f>
        <v/>
      </c>
      <c r="I15" s="65" t="n">
        <v>0</v>
      </c>
      <c r="J15" s="65" t="n">
        <v>0</v>
      </c>
      <c r="K15" s="65" t="n">
        <v>0</v>
      </c>
      <c r="L15" s="65" t="n">
        <v>0</v>
      </c>
    </row>
    <row r="16">
      <c r="A16" s="75" t="inlineStr"/>
      <c r="B16" s="75" t="inlineStr"/>
      <c r="C16" s="81" t="n">
        <v>0</v>
      </c>
      <c r="D16" s="81" t="n">
        <v>0</v>
      </c>
      <c r="E16" s="77" t="n">
        <v>0</v>
      </c>
      <c r="F16" s="77" t="n">
        <v>0</v>
      </c>
      <c r="G16" s="78">
        <f>E16-F16</f>
        <v/>
      </c>
      <c r="H16" s="82">
        <f>F16*D16</f>
        <v/>
      </c>
      <c r="I16" s="65" t="n">
        <v>0</v>
      </c>
      <c r="J16" s="65" t="n">
        <v>0</v>
      </c>
      <c r="K16" s="65" t="n">
        <v>0</v>
      </c>
      <c r="L16" s="65" t="n">
        <v>0</v>
      </c>
    </row>
    <row r="17">
      <c r="A17" s="75" t="inlineStr"/>
      <c r="B17" s="75" t="inlineStr"/>
      <c r="C17" s="81" t="n">
        <v>0</v>
      </c>
      <c r="D17" s="81" t="n">
        <v>0</v>
      </c>
      <c r="E17" s="77" t="n">
        <v>0</v>
      </c>
      <c r="F17" s="77" t="n">
        <v>0</v>
      </c>
      <c r="G17" s="78">
        <f>E17-F17</f>
        <v/>
      </c>
      <c r="H17" s="82">
        <f>F17*D17</f>
        <v/>
      </c>
      <c r="I17" s="65" t="n">
        <v>0</v>
      </c>
      <c r="J17" s="65" t="n">
        <v>0</v>
      </c>
      <c r="K17" s="65" t="n">
        <v>0</v>
      </c>
      <c r="L17" s="65" t="n">
        <v>0</v>
      </c>
    </row>
    <row r="18">
      <c r="A18" s="75" t="inlineStr"/>
      <c r="B18" s="75" t="inlineStr"/>
      <c r="C18" s="81" t="n">
        <v>0</v>
      </c>
      <c r="D18" s="81" t="n">
        <v>0</v>
      </c>
      <c r="E18" s="77" t="n">
        <v>0</v>
      </c>
      <c r="F18" s="77" t="n">
        <v>0</v>
      </c>
      <c r="G18" s="78">
        <f>E18-F18</f>
        <v/>
      </c>
      <c r="H18" s="82">
        <f>F18*D18</f>
        <v/>
      </c>
      <c r="I18" s="65" t="n">
        <v>0</v>
      </c>
      <c r="J18" s="65" t="n">
        <v>0</v>
      </c>
      <c r="K18" s="65" t="n">
        <v>0</v>
      </c>
      <c r="L18" s="65" t="n">
        <v>0</v>
      </c>
    </row>
    <row r="19">
      <c r="A19" s="75" t="inlineStr"/>
      <c r="B19" s="75" t="inlineStr"/>
      <c r="C19" s="81" t="n">
        <v>0</v>
      </c>
      <c r="D19" s="81" t="n">
        <v>0</v>
      </c>
      <c r="E19" s="77" t="n">
        <v>0</v>
      </c>
      <c r="F19" s="77" t="n">
        <v>0</v>
      </c>
      <c r="G19" s="78">
        <f>E19-F19</f>
        <v/>
      </c>
      <c r="H19" s="82">
        <f>F19*D19</f>
        <v/>
      </c>
      <c r="I19" s="65" t="n">
        <v>0</v>
      </c>
      <c r="J19" s="65" t="n">
        <v>0</v>
      </c>
      <c r="K19" s="65" t="n">
        <v>0</v>
      </c>
      <c r="L19" s="65" t="n">
        <v>0</v>
      </c>
    </row>
    <row r="20">
      <c r="A20" s="75" t="inlineStr"/>
      <c r="B20" s="75" t="inlineStr"/>
      <c r="C20" s="81" t="n">
        <v>0</v>
      </c>
      <c r="D20" s="81" t="n">
        <v>0</v>
      </c>
      <c r="E20" s="77" t="n">
        <v>0</v>
      </c>
      <c r="F20" s="77" t="n">
        <v>0</v>
      </c>
      <c r="G20" s="78">
        <f>E20-F20</f>
        <v/>
      </c>
      <c r="H20" s="82">
        <f>F20*D20</f>
        <v/>
      </c>
      <c r="I20" s="65" t="n">
        <v>0</v>
      </c>
      <c r="J20" s="65" t="n">
        <v>0</v>
      </c>
      <c r="K20" s="65" t="n">
        <v>0</v>
      </c>
      <c r="L20" s="65" t="n">
        <v>0</v>
      </c>
    </row>
    <row r="21">
      <c r="A21" s="75" t="inlineStr"/>
      <c r="B21" s="75" t="inlineStr"/>
      <c r="C21" s="81" t="n">
        <v>0</v>
      </c>
      <c r="D21" s="81" t="n">
        <v>0</v>
      </c>
      <c r="E21" s="77" t="n">
        <v>0</v>
      </c>
      <c r="F21" s="77" t="n">
        <v>0</v>
      </c>
      <c r="G21" s="78">
        <f>E21-F21</f>
        <v/>
      </c>
      <c r="H21" s="82">
        <f>F21*D21</f>
        <v/>
      </c>
      <c r="I21" s="65" t="n">
        <v>0</v>
      </c>
      <c r="J21" s="65" t="n">
        <v>0</v>
      </c>
      <c r="K21" s="65" t="n">
        <v>0</v>
      </c>
      <c r="L21" s="65" t="n">
        <v>0</v>
      </c>
    </row>
    <row r="22">
      <c r="A22" s="75" t="inlineStr"/>
      <c r="B22" s="75" t="inlineStr"/>
      <c r="C22" s="81" t="n">
        <v>0</v>
      </c>
      <c r="D22" s="81" t="n">
        <v>0</v>
      </c>
      <c r="E22" s="77" t="n">
        <v>0</v>
      </c>
      <c r="F22" s="77" t="n">
        <v>0</v>
      </c>
      <c r="G22" s="78">
        <f>E22-F22</f>
        <v/>
      </c>
      <c r="H22" s="82">
        <f>F22*D22</f>
        <v/>
      </c>
      <c r="I22" s="65" t="n">
        <v>0</v>
      </c>
      <c r="J22" s="65" t="n">
        <v>0</v>
      </c>
      <c r="K22" s="65" t="n">
        <v>0</v>
      </c>
      <c r="L22" s="65" t="n">
        <v>0</v>
      </c>
    </row>
    <row r="23">
      <c r="A23" s="75" t="inlineStr"/>
      <c r="B23" s="75" t="inlineStr"/>
      <c r="C23" s="81" t="n">
        <v>0</v>
      </c>
      <c r="D23" s="81" t="n">
        <v>0</v>
      </c>
      <c r="E23" s="77" t="n">
        <v>0</v>
      </c>
      <c r="F23" s="77" t="n">
        <v>0</v>
      </c>
      <c r="G23" s="78">
        <f>E23-F23</f>
        <v/>
      </c>
      <c r="H23" s="82">
        <f>F23*D23</f>
        <v/>
      </c>
      <c r="I23" s="65" t="n">
        <v>0</v>
      </c>
      <c r="J23" s="65" t="n">
        <v>0</v>
      </c>
      <c r="K23" s="65" t="n">
        <v>0</v>
      </c>
      <c r="L23" s="65" t="n">
        <v>0</v>
      </c>
    </row>
    <row r="24">
      <c r="A24" s="75" t="inlineStr"/>
      <c r="B24" s="75" t="inlineStr"/>
      <c r="C24" s="81" t="n">
        <v>0</v>
      </c>
      <c r="D24" s="81" t="n">
        <v>0</v>
      </c>
      <c r="E24" s="77" t="n">
        <v>0</v>
      </c>
      <c r="F24" s="77" t="n">
        <v>0</v>
      </c>
      <c r="G24" s="78">
        <f>E24-F24</f>
        <v/>
      </c>
      <c r="H24" s="82">
        <f>F24*D24</f>
        <v/>
      </c>
      <c r="I24" s="65" t="n">
        <v>0</v>
      </c>
      <c r="J24" s="65" t="n">
        <v>0</v>
      </c>
      <c r="K24" s="65" t="n">
        <v>0</v>
      </c>
      <c r="L24" s="65" t="n">
        <v>0</v>
      </c>
    </row>
    <row r="25">
      <c r="A25" s="75" t="inlineStr"/>
      <c r="B25" s="75" t="inlineStr"/>
      <c r="C25" s="81" t="n">
        <v>0</v>
      </c>
      <c r="D25" s="81" t="n">
        <v>0</v>
      </c>
      <c r="E25" s="77" t="n">
        <v>0</v>
      </c>
      <c r="F25" s="77" t="n">
        <v>0</v>
      </c>
      <c r="G25" s="78">
        <f>E25-F25</f>
        <v/>
      </c>
      <c r="H25" s="82">
        <f>F25*D25</f>
        <v/>
      </c>
      <c r="I25" s="65" t="n">
        <v>0</v>
      </c>
      <c r="J25" s="65" t="n">
        <v>0</v>
      </c>
      <c r="K25" s="65" t="n">
        <v>0</v>
      </c>
      <c r="L25" s="65" t="n">
        <v>0</v>
      </c>
    </row>
    <row r="26">
      <c r="A26" s="75" t="inlineStr"/>
      <c r="B26" s="75" t="inlineStr"/>
      <c r="C26" s="81" t="n">
        <v>0</v>
      </c>
      <c r="D26" s="81" t="n">
        <v>0</v>
      </c>
      <c r="E26" s="77" t="n">
        <v>0</v>
      </c>
      <c r="F26" s="77" t="n">
        <v>0</v>
      </c>
      <c r="G26" s="78">
        <f>E26-F26</f>
        <v/>
      </c>
      <c r="H26" s="82">
        <f>F26*D26</f>
        <v/>
      </c>
      <c r="I26" s="65" t="n">
        <v>0</v>
      </c>
      <c r="J26" s="65" t="n">
        <v>0</v>
      </c>
      <c r="K26" s="65" t="n">
        <v>0</v>
      </c>
      <c r="L26" s="65" t="n">
        <v>0</v>
      </c>
    </row>
    <row r="27">
      <c r="A27" s="75" t="inlineStr"/>
      <c r="B27" s="75" t="inlineStr"/>
      <c r="C27" s="81" t="n">
        <v>0</v>
      </c>
      <c r="D27" s="81" t="n">
        <v>0</v>
      </c>
      <c r="E27" s="77" t="n">
        <v>0</v>
      </c>
      <c r="F27" s="77" t="n">
        <v>0</v>
      </c>
      <c r="G27" s="78">
        <f>E27-F27</f>
        <v/>
      </c>
      <c r="H27" s="82">
        <f>F27*D27</f>
        <v/>
      </c>
      <c r="I27" s="65" t="n">
        <v>0</v>
      </c>
      <c r="J27" s="65" t="n">
        <v>0</v>
      </c>
      <c r="K27" s="65" t="n">
        <v>0</v>
      </c>
      <c r="L27" s="65" t="n">
        <v>0</v>
      </c>
    </row>
    <row r="28">
      <c r="A28" s="75" t="inlineStr"/>
      <c r="B28" s="75" t="inlineStr"/>
      <c r="C28" s="81" t="n">
        <v>0</v>
      </c>
      <c r="D28" s="81" t="n">
        <v>0</v>
      </c>
      <c r="E28" s="77" t="n">
        <v>0</v>
      </c>
      <c r="F28" s="77" t="n">
        <v>0</v>
      </c>
      <c r="G28" s="78">
        <f>E28-F28</f>
        <v/>
      </c>
      <c r="H28" s="82">
        <f>F28*D28</f>
        <v/>
      </c>
      <c r="I28" s="65" t="n">
        <v>0</v>
      </c>
      <c r="J28" s="65" t="n">
        <v>0</v>
      </c>
      <c r="K28" s="65" t="n">
        <v>0</v>
      </c>
      <c r="L28" s="65" t="n">
        <v>0</v>
      </c>
    </row>
    <row r="29">
      <c r="A29" s="75" t="inlineStr"/>
      <c r="B29" s="75" t="inlineStr"/>
      <c r="C29" s="81" t="n">
        <v>0</v>
      </c>
      <c r="D29" s="81" t="n">
        <v>0</v>
      </c>
      <c r="E29" s="77" t="n">
        <v>0</v>
      </c>
      <c r="F29" s="77" t="n">
        <v>0</v>
      </c>
      <c r="G29" s="78">
        <f>E29-F29</f>
        <v/>
      </c>
      <c r="H29" s="82">
        <f>F29*D29</f>
        <v/>
      </c>
      <c r="I29" s="65" t="n">
        <v>0</v>
      </c>
      <c r="J29" s="65" t="n">
        <v>0</v>
      </c>
      <c r="K29" s="65" t="n">
        <v>0</v>
      </c>
      <c r="L29" s="65" t="n">
        <v>0</v>
      </c>
    </row>
    <row r="30" ht="20" customHeight="1">
      <c r="A30" s="83" t="inlineStr">
        <is>
          <t>TOTAL</t>
        </is>
      </c>
      <c r="B30" s="65" t="n"/>
      <c r="C30" s="66" t="n"/>
      <c r="D30" s="66" t="n"/>
      <c r="E30" s="65" t="n"/>
      <c r="F30" s="65" t="n"/>
      <c r="G30" s="65">
        <f>E30-F30</f>
        <v/>
      </c>
      <c r="H30" s="84">
        <f>F30*D30</f>
        <v/>
      </c>
      <c r="I30" s="66">
        <f>F30*C30</f>
        <v/>
      </c>
      <c r="J30" s="66">
        <f>H30-I30</f>
        <v/>
      </c>
      <c r="K30" s="80" t="n">
        <v>0</v>
      </c>
      <c r="L30" s="66">
        <f>H30*(1-K30)</f>
        <v/>
      </c>
    </row>
    <row r="31">
      <c r="A31" s="65" t="n"/>
      <c r="B31" s="65" t="n"/>
      <c r="C31" s="65" t="n"/>
      <c r="D31" s="65" t="n"/>
      <c r="E31" s="65" t="n"/>
      <c r="F31" s="65" t="n"/>
      <c r="G31" s="65" t="n"/>
      <c r="H31" s="65" t="n"/>
      <c r="I31" s="65" t="n"/>
      <c r="J31" s="65" t="n"/>
      <c r="K31" s="65" t="n"/>
      <c r="L31" s="65" t="n"/>
    </row>
    <row r="32">
      <c r="A32" s="65" t="n"/>
      <c r="B32" s="65" t="n"/>
      <c r="C32" s="65" t="n"/>
      <c r="D32" s="65" t="n"/>
      <c r="E32" s="65" t="n"/>
      <c r="F32" s="65" t="n"/>
      <c r="G32" s="65" t="n"/>
      <c r="H32" s="65" t="n"/>
      <c r="I32" s="65" t="n"/>
      <c r="J32" s="65" t="n"/>
      <c r="K32" s="65" t="n"/>
      <c r="L32" s="65" t="n"/>
    </row>
    <row r="33">
      <c r="A33" s="65" t="n"/>
      <c r="B33" s="65" t="n"/>
      <c r="C33" s="65" t="n"/>
      <c r="D33" s="65" t="n"/>
      <c r="E33" s="65" t="n"/>
      <c r="F33" s="65" t="n"/>
      <c r="G33" s="65" t="n"/>
      <c r="H33" s="65" t="n"/>
      <c r="I33" s="65" t="n"/>
      <c r="J33" s="65" t="n"/>
      <c r="K33" s="65" t="n"/>
      <c r="L33" s="65" t="n"/>
    </row>
    <row r="34">
      <c r="A34" s="65" t="n"/>
      <c r="B34" s="65" t="n"/>
      <c r="C34" s="65" t="n"/>
      <c r="D34" s="65" t="n"/>
      <c r="E34" s="65" t="n"/>
      <c r="F34" s="65" t="n"/>
      <c r="G34" s="65" t="n"/>
      <c r="H34" s="65" t="n"/>
      <c r="I34" s="65" t="n"/>
      <c r="J34" s="65" t="n"/>
      <c r="K34" s="65" t="n"/>
      <c r="L34" s="65" t="n"/>
    </row>
    <row r="35">
      <c r="A35" s="65" t="n"/>
      <c r="B35" s="65" t="n"/>
      <c r="C35" s="65" t="n"/>
      <c r="D35" s="65" t="n"/>
      <c r="E35" s="65" t="n"/>
      <c r="F35" s="65" t="n"/>
      <c r="G35" s="65" t="n"/>
      <c r="H35" s="65" t="n"/>
      <c r="I35" s="65" t="n"/>
      <c r="J35" s="65" t="n"/>
      <c r="K35" s="65" t="n"/>
      <c r="L35" s="65" t="n"/>
    </row>
    <row r="36">
      <c r="A36" s="65" t="n"/>
      <c r="B36" s="65" t="n"/>
      <c r="C36" s="65" t="n"/>
      <c r="D36" s="65" t="n"/>
      <c r="E36" s="65" t="n"/>
      <c r="F36" s="65" t="n"/>
      <c r="G36" s="65" t="n"/>
      <c r="H36" s="65" t="n"/>
      <c r="I36" s="65" t="n"/>
      <c r="J36" s="65" t="n"/>
      <c r="K36" s="65" t="n"/>
      <c r="L36" s="65" t="n"/>
    </row>
    <row r="37">
      <c r="A37" s="65" t="n"/>
      <c r="B37" s="65" t="n"/>
      <c r="C37" s="65" t="n"/>
      <c r="D37" s="65" t="n"/>
      <c r="E37" s="65" t="n"/>
      <c r="F37" s="65" t="n"/>
      <c r="G37" s="65" t="n"/>
      <c r="H37" s="65" t="n"/>
      <c r="I37" s="65" t="n"/>
      <c r="J37" s="65" t="n"/>
      <c r="K37" s="65" t="n"/>
      <c r="L37" s="65" t="n"/>
    </row>
    <row r="38">
      <c r="A38" s="65" t="n"/>
      <c r="B38" s="65" t="n"/>
      <c r="C38" s="65" t="n"/>
      <c r="D38" s="65" t="n"/>
      <c r="E38" s="65" t="n"/>
      <c r="F38" s="65" t="n"/>
      <c r="G38" s="65" t="n"/>
      <c r="H38" s="65" t="n"/>
      <c r="I38" s="65" t="n"/>
      <c r="J38" s="65" t="n"/>
      <c r="K38" s="65" t="n"/>
      <c r="L38" s="65" t="n"/>
    </row>
    <row r="39">
      <c r="A39" s="65" t="n"/>
      <c r="B39" s="65" t="n"/>
      <c r="C39" s="65" t="n"/>
      <c r="D39" s="65" t="n"/>
      <c r="E39" s="65" t="n"/>
      <c r="F39" s="65" t="n"/>
      <c r="G39" s="65" t="n"/>
      <c r="H39" s="65" t="n"/>
      <c r="I39" s="65" t="n"/>
      <c r="J39" s="65" t="n"/>
      <c r="K39" s="65" t="n"/>
      <c r="L39" s="65" t="n"/>
    </row>
    <row r="40">
      <c r="A40" s="65" t="n"/>
      <c r="B40" s="65" t="n"/>
      <c r="C40" s="65" t="n"/>
      <c r="D40" s="65" t="n"/>
      <c r="E40" s="65" t="n"/>
      <c r="F40" s="65" t="n"/>
      <c r="G40" s="65" t="n"/>
      <c r="H40" s="65" t="n"/>
      <c r="I40" s="65" t="n"/>
      <c r="J40" s="65" t="n"/>
      <c r="K40" s="65" t="n"/>
      <c r="L40" s="65" t="n"/>
    </row>
    <row r="41">
      <c r="A41" s="65" t="n"/>
      <c r="B41" s="65" t="n"/>
      <c r="C41" s="65" t="n"/>
      <c r="D41" s="65" t="n"/>
      <c r="E41" s="65" t="n"/>
      <c r="F41" s="65" t="n"/>
      <c r="G41" s="65" t="n"/>
      <c r="H41" s="65" t="n"/>
      <c r="I41" s="65" t="n"/>
      <c r="J41" s="65" t="n"/>
      <c r="K41" s="65" t="n"/>
      <c r="L41" s="65" t="n"/>
    </row>
    <row r="42">
      <c r="A42" s="65" t="n"/>
      <c r="B42" s="65" t="n"/>
      <c r="C42" s="65" t="n"/>
      <c r="D42" s="65" t="n"/>
      <c r="E42" s="65" t="n"/>
      <c r="F42" s="65" t="n"/>
      <c r="G42" s="65" t="n"/>
      <c r="H42" s="65" t="n"/>
      <c r="I42" s="65" t="n"/>
      <c r="J42" s="65" t="n"/>
      <c r="K42" s="65" t="n"/>
      <c r="L42" s="65" t="n"/>
    </row>
    <row r="43">
      <c r="A43" s="65" t="n"/>
      <c r="B43" s="65" t="n"/>
      <c r="C43" s="65" t="n"/>
      <c r="D43" s="65" t="n"/>
      <c r="E43" s="65" t="n"/>
      <c r="F43" s="65" t="n"/>
      <c r="G43" s="65" t="n"/>
      <c r="H43" s="65" t="n"/>
      <c r="I43" s="65" t="n"/>
      <c r="J43" s="65" t="n"/>
      <c r="K43" s="65" t="n"/>
      <c r="L43" s="65" t="n"/>
    </row>
    <row r="44">
      <c r="A44" s="65" t="n"/>
      <c r="B44" s="65" t="n"/>
      <c r="C44" s="65" t="n"/>
      <c r="D44" s="65" t="n"/>
      <c r="E44" s="65" t="n"/>
      <c r="F44" s="65" t="n"/>
      <c r="G44" s="65" t="n"/>
      <c r="H44" s="65" t="n"/>
      <c r="I44" s="65" t="n"/>
      <c r="J44" s="65" t="n"/>
      <c r="K44" s="65" t="n"/>
      <c r="L44" s="65" t="n"/>
    </row>
    <row r="45">
      <c r="A45" s="65" t="n"/>
      <c r="B45" s="65" t="n"/>
      <c r="C45" s="65" t="n"/>
      <c r="D45" s="65" t="n"/>
      <c r="E45" s="65" t="n"/>
      <c r="F45" s="65" t="n"/>
      <c r="G45" s="65" t="n"/>
      <c r="H45" s="65" t="n"/>
      <c r="I45" s="65" t="n"/>
      <c r="J45" s="65" t="n"/>
      <c r="K45" s="65" t="n"/>
      <c r="L45" s="65" t="n"/>
    </row>
    <row r="46">
      <c r="A46" s="65" t="n"/>
      <c r="B46" s="65" t="n"/>
      <c r="C46" s="65" t="n"/>
      <c r="D46" s="65" t="n"/>
      <c r="E46" s="65" t="n"/>
      <c r="F46" s="65" t="n"/>
      <c r="G46" s="65" t="n"/>
      <c r="H46" s="65" t="n"/>
      <c r="I46" s="65" t="n"/>
      <c r="J46" s="65" t="n"/>
      <c r="K46" s="65" t="n"/>
      <c r="L46" s="65" t="n"/>
    </row>
    <row r="47">
      <c r="A47" s="65" t="n"/>
      <c r="B47" s="65" t="n"/>
      <c r="C47" s="65" t="n"/>
      <c r="D47" s="65" t="n"/>
      <c r="E47" s="65" t="n"/>
      <c r="F47" s="65" t="n"/>
      <c r="G47" s="65" t="n"/>
      <c r="H47" s="65" t="n"/>
      <c r="I47" s="65" t="n"/>
      <c r="J47" s="65" t="n"/>
      <c r="K47" s="65" t="n"/>
      <c r="L47" s="65" t="n"/>
    </row>
    <row r="48">
      <c r="A48" s="65" t="n"/>
      <c r="B48" s="65" t="n"/>
      <c r="C48" s="65" t="n"/>
      <c r="D48" s="65" t="n"/>
      <c r="E48" s="65" t="n"/>
      <c r="F48" s="65" t="n"/>
      <c r="G48" s="65" t="n"/>
      <c r="H48" s="65" t="n"/>
      <c r="I48" s="65" t="n"/>
      <c r="J48" s="65" t="n"/>
      <c r="K48" s="65" t="n"/>
      <c r="L48" s="65" t="n"/>
    </row>
    <row r="49">
      <c r="A49" s="65" t="n"/>
      <c r="B49" s="65" t="n"/>
      <c r="C49" s="65" t="n"/>
      <c r="D49" s="65" t="n"/>
      <c r="E49" s="65" t="n"/>
      <c r="F49" s="65" t="n"/>
      <c r="G49" s="65" t="n"/>
      <c r="H49" s="65" t="n"/>
      <c r="I49" s="65" t="n"/>
      <c r="J49" s="65" t="n"/>
      <c r="K49" s="65" t="n"/>
      <c r="L49" s="65" t="n"/>
    </row>
    <row r="50">
      <c r="A50" s="65" t="n"/>
      <c r="B50" s="65" t="n"/>
      <c r="C50" s="65" t="n"/>
      <c r="D50" s="65" t="n"/>
      <c r="E50" s="65" t="n"/>
      <c r="F50" s="65" t="n"/>
      <c r="G50" s="65" t="n"/>
      <c r="H50" s="65" t="n"/>
      <c r="I50" s="65" t="n"/>
      <c r="J50" s="65" t="n"/>
      <c r="K50" s="65" t="n"/>
      <c r="L50" s="65" t="n"/>
    </row>
    <row r="51">
      <c r="A51" s="65" t="n"/>
      <c r="B51" s="65" t="n"/>
      <c r="C51" s="65" t="n"/>
      <c r="D51" s="65" t="n"/>
      <c r="E51" s="65" t="n"/>
      <c r="F51" s="65" t="n"/>
      <c r="G51" s="65" t="n"/>
      <c r="H51" s="65" t="n"/>
      <c r="I51" s="65" t="n"/>
      <c r="J51" s="65" t="n"/>
      <c r="K51" s="65" t="n"/>
      <c r="L51" s="65" t="n"/>
    </row>
    <row r="52">
      <c r="A52" s="65" t="n"/>
      <c r="B52" s="65" t="n"/>
      <c r="C52" s="65" t="n"/>
      <c r="D52" s="65" t="n"/>
      <c r="E52" s="65" t="n"/>
      <c r="F52" s="65" t="n"/>
      <c r="G52" s="65" t="n"/>
      <c r="H52" s="65" t="n"/>
      <c r="I52" s="65" t="n"/>
      <c r="J52" s="65" t="n"/>
      <c r="K52" s="65" t="n"/>
      <c r="L52" s="65" t="n"/>
    </row>
    <row r="53">
      <c r="A53" s="65" t="n"/>
      <c r="B53" s="65" t="n"/>
      <c r="C53" s="65" t="n"/>
      <c r="D53" s="65" t="n"/>
      <c r="E53" s="65" t="n"/>
      <c r="F53" s="65" t="n"/>
      <c r="G53" s="65" t="n"/>
      <c r="H53" s="65" t="n"/>
      <c r="I53" s="65" t="n"/>
      <c r="J53" s="65" t="n"/>
      <c r="K53" s="65" t="n"/>
      <c r="L53" s="65" t="n"/>
    </row>
    <row r="54">
      <c r="A54" s="65" t="n"/>
      <c r="B54" s="65" t="n"/>
      <c r="C54" s="65" t="n"/>
      <c r="D54" s="65" t="n"/>
      <c r="E54" s="65" t="n"/>
      <c r="F54" s="65" t="n"/>
      <c r="G54" s="65" t="n"/>
      <c r="H54" s="65" t="n"/>
      <c r="I54" s="65" t="n"/>
      <c r="J54" s="65" t="n"/>
      <c r="K54" s="65" t="n"/>
      <c r="L54" s="65" t="n"/>
    </row>
    <row r="55">
      <c r="A55" s="65" t="n"/>
      <c r="B55" s="65" t="n"/>
      <c r="C55" s="65" t="n"/>
      <c r="D55" s="65" t="n"/>
      <c r="E55" s="65" t="n"/>
      <c r="F55" s="65" t="n"/>
      <c r="G55" s="65" t="n"/>
      <c r="H55" s="65" t="n"/>
      <c r="I55" s="65" t="n"/>
      <c r="J55" s="65" t="n"/>
      <c r="K55" s="65" t="n"/>
      <c r="L55" s="65" t="n"/>
    </row>
    <row r="56">
      <c r="A56" s="65" t="n"/>
      <c r="B56" s="65" t="n"/>
      <c r="C56" s="65" t="n"/>
      <c r="D56" s="65" t="n"/>
      <c r="E56" s="65" t="n"/>
      <c r="F56" s="65" t="n"/>
      <c r="G56" s="65" t="n"/>
      <c r="H56" s="65" t="n"/>
      <c r="I56" s="65" t="n"/>
      <c r="J56" s="65" t="n"/>
      <c r="K56" s="65" t="n"/>
      <c r="L56" s="65" t="n"/>
    </row>
    <row r="57">
      <c r="A57" s="65" t="n"/>
      <c r="B57" s="65" t="n"/>
      <c r="C57" s="65" t="n"/>
      <c r="D57" s="65" t="n"/>
      <c r="E57" s="65" t="n"/>
      <c r="F57" s="65" t="n"/>
      <c r="G57" s="65" t="n"/>
      <c r="H57" s="65" t="n"/>
      <c r="I57" s="65" t="n"/>
      <c r="J57" s="65" t="n"/>
      <c r="K57" s="65" t="n"/>
      <c r="L57" s="65" t="n"/>
    </row>
    <row r="58">
      <c r="A58" s="65" t="n"/>
      <c r="B58" s="65" t="n"/>
      <c r="C58" s="65" t="n"/>
      <c r="D58" s="65" t="n"/>
      <c r="E58" s="65" t="n"/>
      <c r="F58" s="65" t="n"/>
      <c r="G58" s="65" t="n"/>
      <c r="H58" s="65" t="n"/>
      <c r="I58" s="65" t="n"/>
      <c r="J58" s="65" t="n"/>
      <c r="K58" s="65" t="n"/>
      <c r="L58" s="65" t="n"/>
    </row>
    <row r="59">
      <c r="A59" s="65" t="n"/>
      <c r="B59" s="65" t="n"/>
      <c r="C59" s="65" t="n"/>
      <c r="D59" s="65" t="n"/>
      <c r="E59" s="65" t="n"/>
      <c r="F59" s="65" t="n"/>
      <c r="G59" s="65" t="n"/>
      <c r="H59" s="65" t="n"/>
      <c r="I59" s="65" t="n"/>
      <c r="J59" s="65" t="n"/>
      <c r="K59" s="65" t="n"/>
      <c r="L59" s="65" t="n"/>
    </row>
    <row r="60">
      <c r="A60" s="65" t="n"/>
      <c r="B60" s="65" t="n"/>
      <c r="C60" s="65" t="n"/>
      <c r="D60" s="65" t="n"/>
      <c r="E60" s="65" t="n"/>
      <c r="F60" s="65" t="n"/>
      <c r="G60" s="65" t="n"/>
      <c r="H60" s="65" t="n"/>
      <c r="I60" s="65" t="n"/>
      <c r="J60" s="65" t="n"/>
      <c r="K60" s="65" t="n"/>
      <c r="L60" s="65" t="n"/>
    </row>
    <row r="61">
      <c r="A61" s="65" t="n"/>
      <c r="B61" s="65" t="n"/>
      <c r="C61" s="65" t="n"/>
      <c r="D61" s="65" t="n"/>
      <c r="E61" s="65" t="n"/>
      <c r="F61" s="65" t="n"/>
      <c r="G61" s="65" t="n"/>
      <c r="H61" s="65" t="n"/>
      <c r="I61" s="65" t="n"/>
      <c r="J61" s="65" t="n"/>
      <c r="K61" s="65" t="n"/>
      <c r="L61" s="65" t="n"/>
    </row>
    <row r="62">
      <c r="A62" s="67" t="inlineStr">
        <is>
          <t>TOTALS</t>
        </is>
      </c>
      <c r="B62" s="65" t="n"/>
      <c r="C62" s="65" t="n"/>
      <c r="D62" s="65" t="n"/>
      <c r="E62" s="65" t="n"/>
      <c r="F62" s="71">
        <f>SUM(F5:F60)</f>
        <v/>
      </c>
      <c r="G62" s="65" t="n"/>
      <c r="H62" s="66">
        <f>SUM(H5:H60)</f>
        <v/>
      </c>
      <c r="I62" s="66">
        <f>SUM(I5:I60)</f>
        <v/>
      </c>
      <c r="J62" s="66">
        <f>SUM(J5:J60)</f>
        <v/>
      </c>
      <c r="K62" s="65" t="n"/>
      <c r="L62" s="66">
        <f>SUM(L5:L60)</f>
        <v/>
      </c>
    </row>
  </sheetData>
  <mergeCells count="2">
    <mergeCell ref="A3:H3"/>
    <mergeCell ref="A1:H1"/>
  </mergeCells>
  <conditionalFormatting sqref="G5:G60">
    <cfRule type="cellIs" priority="1" operator="lessThanOrEqual" dxfId="2">
      <formula>5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13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38" customWidth="1" min="3" max="3"/>
    <col width="14" customWidth="1" min="4" max="4"/>
    <col width="20" customWidth="1" min="5" max="5"/>
    <col width="10" customWidth="1" min="6" max="6"/>
    <col width="22" customWidth="1" min="7" max="7"/>
    <col width="4" customWidth="1" min="8" max="8"/>
  </cols>
  <sheetData>
    <row r="1" ht="28" customHeight="1">
      <c r="A1" s="1" t="inlineStr">
        <is>
          <t>Promo Plan (Digital + Physical)</t>
        </is>
      </c>
    </row>
    <row r="2" ht="18" customHeight="1">
      <c r="A2" s="35" t="inlineStr">
        <is>
          <t>Tip: Keep status as To do / Doing / Done. Use this as your shared tracker.</t>
        </is>
      </c>
    </row>
    <row r="3">
      <c r="A3" s="2" t="inlineStr">
        <is>
          <t>Timeline (edit dates; mark done)</t>
        </is>
      </c>
    </row>
    <row r="4" ht="22" customHeight="1">
      <c r="A4" s="6" t="inlineStr">
        <is>
          <t>Phase</t>
        </is>
      </c>
      <c r="B4" s="6" t="inlineStr">
        <is>
          <t>When</t>
        </is>
      </c>
      <c r="C4" s="6" t="inlineStr">
        <is>
          <t>Task</t>
        </is>
      </c>
      <c r="D4" s="6" t="inlineStr">
        <is>
          <t>Owner</t>
        </is>
      </c>
      <c r="E4" s="6" t="inlineStr">
        <is>
          <t>Link/Asset</t>
        </is>
      </c>
      <c r="F4" s="6" t="inlineStr">
        <is>
          <t>Status</t>
        </is>
      </c>
      <c r="G4" s="6" t="inlineStr">
        <is>
          <t>Notes</t>
        </is>
      </c>
      <c r="H4" s="6" t="inlineStr"/>
    </row>
    <row r="5">
      <c r="A5" s="12" t="inlineStr">
        <is>
          <t>Announce</t>
        </is>
      </c>
      <c r="B5" s="12" t="inlineStr">
        <is>
          <t>6–8 weeks out</t>
        </is>
      </c>
      <c r="C5" s="12" t="inlineStr">
        <is>
          <t>Create poster + social assets (1:1, story, reel)</t>
        </is>
      </c>
      <c r="D5" s="12" t="inlineStr">
        <is>
          <t>You</t>
        </is>
      </c>
      <c r="E5" s="12" t="inlineStr"/>
      <c r="F5" s="16" t="inlineStr">
        <is>
          <t>To do</t>
        </is>
      </c>
      <c r="G5" s="12" t="inlineStr"/>
      <c r="H5" s="15" t="inlineStr"/>
    </row>
    <row r="6">
      <c r="A6" s="12" t="inlineStr">
        <is>
          <t>Announce</t>
        </is>
      </c>
      <c r="B6" s="12" t="inlineStr">
        <is>
          <t>6–8 weeks out</t>
        </is>
      </c>
      <c r="C6" s="12" t="inlineStr">
        <is>
          <t>Create Facebook event / Bandsintown / Songkick listing</t>
        </is>
      </c>
      <c r="D6" s="12" t="inlineStr">
        <is>
          <t>You</t>
        </is>
      </c>
      <c r="E6" s="12" t="inlineStr"/>
      <c r="F6" s="16" t="inlineStr">
        <is>
          <t>To do</t>
        </is>
      </c>
      <c r="G6" s="12" t="inlineStr"/>
      <c r="H6" s="15" t="inlineStr"/>
    </row>
    <row r="7">
      <c r="A7" s="12" t="inlineStr">
        <is>
          <t>Announce</t>
        </is>
      </c>
      <c r="B7" s="12" t="inlineStr">
        <is>
          <t>5–6 weeks out</t>
        </is>
      </c>
      <c r="C7" s="12" t="inlineStr">
        <is>
          <t>Ask locals to join bill / confirm lineup</t>
        </is>
      </c>
      <c r="D7" s="12" t="inlineStr">
        <is>
          <t>You</t>
        </is>
      </c>
      <c r="E7" s="12" t="inlineStr"/>
      <c r="F7" s="16" t="inlineStr">
        <is>
          <t>To do</t>
        </is>
      </c>
      <c r="G7" s="12" t="inlineStr"/>
      <c r="H7" s="15" t="inlineStr"/>
    </row>
    <row r="8">
      <c r="A8" s="12" t="inlineStr">
        <is>
          <t>Warm-up</t>
        </is>
      </c>
      <c r="B8" s="12" t="inlineStr">
        <is>
          <t>4 weeks out</t>
        </is>
      </c>
      <c r="C8" s="12" t="inlineStr">
        <is>
          <t>Print flyers/posters + ship to local helper</t>
        </is>
      </c>
      <c r="D8" s="12" t="inlineStr">
        <is>
          <t>You</t>
        </is>
      </c>
      <c r="E8" s="12" t="inlineStr"/>
      <c r="F8" s="16" t="inlineStr">
        <is>
          <t>To do</t>
        </is>
      </c>
      <c r="G8" s="12" t="inlineStr"/>
      <c r="H8" s="15" t="inlineStr"/>
    </row>
    <row r="9">
      <c r="A9" s="12" t="inlineStr">
        <is>
          <t>Warm-up</t>
        </is>
      </c>
      <c r="B9" s="12" t="inlineStr">
        <is>
          <t>3–4 weeks out</t>
        </is>
      </c>
      <c r="C9" s="12" t="inlineStr">
        <is>
          <t>Poster runs (record stores, cafes, campuses)</t>
        </is>
      </c>
      <c r="D9" s="12" t="inlineStr">
        <is>
          <t>Street team</t>
        </is>
      </c>
      <c r="E9" s="12" t="inlineStr"/>
      <c r="F9" s="16" t="inlineStr">
        <is>
          <t>To do</t>
        </is>
      </c>
      <c r="G9" s="12" t="inlineStr"/>
      <c r="H9" s="15" t="inlineStr"/>
    </row>
    <row r="10">
      <c r="A10" s="12" t="inlineStr">
        <is>
          <t>Ramp</t>
        </is>
      </c>
      <c r="B10" s="12" t="inlineStr">
        <is>
          <t>2 weeks out</t>
        </is>
      </c>
      <c r="C10" s="12" t="inlineStr">
        <is>
          <t>Short invite video + daily stories (3x/week posts)</t>
        </is>
      </c>
      <c r="D10" s="12" t="inlineStr">
        <is>
          <t>You</t>
        </is>
      </c>
      <c r="E10" s="12" t="inlineStr"/>
      <c r="F10" s="16" t="inlineStr">
        <is>
          <t>To do</t>
        </is>
      </c>
      <c r="G10" s="12" t="inlineStr"/>
      <c r="H10" s="15" t="inlineStr"/>
    </row>
    <row r="11">
      <c r="A11" s="12" t="inlineStr">
        <is>
          <t>Ramp</t>
        </is>
      </c>
      <c r="B11" s="12" t="inlineStr">
        <is>
          <t>1 week out</t>
        </is>
      </c>
      <c r="C11" s="12" t="inlineStr">
        <is>
          <t>Reminder post + tag venue/bands + paid geo-boost ($10–$30)</t>
        </is>
      </c>
      <c r="D11" s="12" t="inlineStr">
        <is>
          <t>You</t>
        </is>
      </c>
      <c r="E11" s="12" t="inlineStr"/>
      <c r="F11" s="16" t="inlineStr">
        <is>
          <t>To do</t>
        </is>
      </c>
      <c r="G11" s="12" t="inlineStr"/>
      <c r="H11" s="15" t="inlineStr"/>
    </row>
    <row r="12">
      <c r="A12" s="12" t="inlineStr">
        <is>
          <t>Show day</t>
        </is>
      </c>
      <c r="B12" s="12" t="inlineStr">
        <is>
          <t>Day of</t>
        </is>
      </c>
      <c r="C12" s="12" t="inlineStr">
        <is>
          <t>Soundcheck clip + last-call post + pin ticket link</t>
        </is>
      </c>
      <c r="D12" s="12" t="inlineStr">
        <is>
          <t>You</t>
        </is>
      </c>
      <c r="E12" s="12" t="inlineStr"/>
      <c r="F12" s="16" t="inlineStr">
        <is>
          <t>To do</t>
        </is>
      </c>
      <c r="G12" s="12" t="inlineStr"/>
      <c r="H12" s="15" t="inlineStr"/>
    </row>
    <row r="13">
      <c r="A13" s="12" t="inlineStr">
        <is>
          <t>Post</t>
        </is>
      </c>
      <c r="B13" s="12" t="inlineStr">
        <is>
          <t>Next day</t>
        </is>
      </c>
      <c r="C13" s="12" t="inlineStr">
        <is>
          <t>Thank-you post + photo/video recap + email list plug</t>
        </is>
      </c>
      <c r="D13" s="12" t="inlineStr">
        <is>
          <t>You</t>
        </is>
      </c>
      <c r="E13" s="12" t="inlineStr"/>
      <c r="F13" s="16" t="inlineStr">
        <is>
          <t>To do</t>
        </is>
      </c>
      <c r="G13" s="12" t="inlineStr"/>
      <c r="H13" s="15" t="inlineStr"/>
    </row>
  </sheetData>
  <mergeCells count="3">
    <mergeCell ref="A3:H3"/>
    <mergeCell ref="A2:H2"/>
    <mergeCell ref="A1:H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N4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style="85" min="1" max="1"/>
    <col width="16" customWidth="1" min="2" max="2"/>
    <col width="14" customWidth="1" min="3" max="3"/>
    <col width="14" customWidth="1" min="4" max="4"/>
    <col width="12" customWidth="1" min="5" max="5"/>
    <col width="13" customWidth="1" min="6" max="6"/>
    <col width="13" customWidth="1" min="7" max="7"/>
    <col width="14" customWidth="1" min="8" max="8"/>
    <col width="14" customWidth="1" min="9" max="9"/>
    <col width="16" customWidth="1" min="10" max="10"/>
    <col width="20" customWidth="1" min="11" max="11"/>
    <col width="12" customWidth="1" min="12" max="12"/>
    <col width="12" customWidth="1" min="13" max="13"/>
    <col width="12" customWidth="1" min="14" max="14"/>
  </cols>
  <sheetData>
    <row r="1" ht="28" customHeight="1">
      <c r="A1" s="1" t="inlineStr">
        <is>
          <t>Daily Cash Log (Track reality on the road)</t>
        </is>
      </c>
    </row>
    <row r="2"/>
    <row r="3">
      <c r="A3" s="2" t="inlineStr">
        <is>
          <t>Daily tracking (fill blue cells)</t>
        </is>
      </c>
    </row>
    <row r="4" ht="22" customHeight="1">
      <c r="A4" s="73" t="inlineStr">
        <is>
          <t>Date</t>
        </is>
      </c>
      <c r="B4" s="73" t="inlineStr">
        <is>
          <t>City</t>
        </is>
      </c>
      <c r="C4" s="73" t="inlineStr">
        <is>
          <t>Income (shows)</t>
        </is>
      </c>
      <c r="D4" s="73" t="inlineStr">
        <is>
          <t>Income (merch)</t>
        </is>
      </c>
      <c r="E4" s="73" t="inlineStr">
        <is>
          <t>Other income</t>
        </is>
      </c>
      <c r="F4" s="73" t="inlineStr">
        <is>
          <t>Expenses (gas)</t>
        </is>
      </c>
      <c r="G4" s="73" t="inlineStr">
        <is>
          <t>Expenses (food)</t>
        </is>
      </c>
      <c r="H4" s="73" t="inlineStr">
        <is>
          <t>Expenses (lodging)</t>
        </is>
      </c>
      <c r="I4" s="73" t="inlineStr">
        <is>
          <t>Expenses (driver)</t>
        </is>
      </c>
      <c r="J4" s="73" t="inlineStr">
        <is>
          <t>Expenses (tolls/parking)</t>
        </is>
      </c>
      <c r="K4" s="73" t="inlineStr">
        <is>
          <t>Expenses (repairs/emergency)</t>
        </is>
      </c>
      <c r="L4" s="73" t="inlineStr">
        <is>
          <t>Merch fees / cut</t>
        </is>
      </c>
      <c r="M4" s="73" t="inlineStr">
        <is>
          <t>Other expenses</t>
        </is>
      </c>
      <c r="N4" s="73" t="inlineStr">
        <is>
          <t>Daily Net</t>
        </is>
      </c>
    </row>
    <row r="5">
      <c r="A5" s="86" t="n">
        <v>46017</v>
      </c>
      <c r="B5" s="75" t="inlineStr">
        <is>
          <t>Las Vegas</t>
        </is>
      </c>
      <c r="C5" s="76" t="n">
        <v>300</v>
      </c>
      <c r="D5" s="76" t="n">
        <v>180</v>
      </c>
      <c r="E5" s="76" t="n">
        <v>0</v>
      </c>
      <c r="F5" s="76" t="n">
        <v>65</v>
      </c>
      <c r="G5" s="76" t="n">
        <v>55</v>
      </c>
      <c r="H5" s="76" t="n">
        <v>120</v>
      </c>
      <c r="I5" s="87" t="n">
        <v>0</v>
      </c>
      <c r="J5" s="66" t="n">
        <v>0</v>
      </c>
      <c r="K5" s="66" t="n">
        <v>0</v>
      </c>
      <c r="L5" s="66" t="n">
        <v>0</v>
      </c>
      <c r="M5" s="66" t="n">
        <v>0</v>
      </c>
      <c r="N5" s="66">
        <f>SUM(C5:E5)-SUM(F5:M5)</f>
        <v/>
      </c>
    </row>
    <row r="6">
      <c r="A6" s="86" t="inlineStr"/>
      <c r="B6" s="75" t="inlineStr"/>
      <c r="C6" s="76" t="n">
        <v>0</v>
      </c>
      <c r="D6" s="76" t="n">
        <v>0</v>
      </c>
      <c r="E6" s="76" t="n">
        <v>0</v>
      </c>
      <c r="F6" s="76" t="n">
        <v>0</v>
      </c>
      <c r="G6" s="76" t="n">
        <v>0</v>
      </c>
      <c r="H6" s="76" t="n">
        <v>0</v>
      </c>
      <c r="I6" s="87" t="n">
        <v>0</v>
      </c>
      <c r="J6" s="66" t="n">
        <v>0</v>
      </c>
      <c r="K6" s="66" t="n">
        <v>0</v>
      </c>
      <c r="L6" s="66" t="n">
        <v>0</v>
      </c>
      <c r="M6" s="66" t="n">
        <v>0</v>
      </c>
      <c r="N6" s="66">
        <f>SUM(C6:E6)-SUM(F6:M6)</f>
        <v/>
      </c>
    </row>
    <row r="7">
      <c r="A7" s="86" t="inlineStr"/>
      <c r="B7" s="75" t="inlineStr"/>
      <c r="C7" s="76" t="n">
        <v>0</v>
      </c>
      <c r="D7" s="76" t="n">
        <v>0</v>
      </c>
      <c r="E7" s="76" t="n">
        <v>0</v>
      </c>
      <c r="F7" s="76" t="n">
        <v>0</v>
      </c>
      <c r="G7" s="76" t="n">
        <v>0</v>
      </c>
      <c r="H7" s="76" t="n">
        <v>0</v>
      </c>
      <c r="I7" s="87" t="n">
        <v>0</v>
      </c>
      <c r="J7" s="66" t="n">
        <v>0</v>
      </c>
      <c r="K7" s="66" t="n">
        <v>0</v>
      </c>
      <c r="L7" s="66" t="n">
        <v>0</v>
      </c>
      <c r="M7" s="66" t="n">
        <v>0</v>
      </c>
      <c r="N7" s="66">
        <f>SUM(C7:E7)-SUM(F7:M7)</f>
        <v/>
      </c>
    </row>
    <row r="8">
      <c r="A8" s="86" t="inlineStr"/>
      <c r="B8" s="75" t="inlineStr"/>
      <c r="C8" s="76" t="n">
        <v>0</v>
      </c>
      <c r="D8" s="76" t="n">
        <v>0</v>
      </c>
      <c r="E8" s="76" t="n">
        <v>0</v>
      </c>
      <c r="F8" s="76" t="n">
        <v>0</v>
      </c>
      <c r="G8" s="76" t="n">
        <v>0</v>
      </c>
      <c r="H8" s="76" t="n">
        <v>0</v>
      </c>
      <c r="I8" s="87" t="n">
        <v>0</v>
      </c>
      <c r="J8" s="66" t="n">
        <v>0</v>
      </c>
      <c r="K8" s="66" t="n">
        <v>0</v>
      </c>
      <c r="L8" s="66" t="n">
        <v>0</v>
      </c>
      <c r="M8" s="66" t="n">
        <v>0</v>
      </c>
      <c r="N8" s="66">
        <f>SUM(C8:E8)-SUM(F8:M8)</f>
        <v/>
      </c>
    </row>
    <row r="9">
      <c r="A9" s="86" t="inlineStr"/>
      <c r="B9" s="75" t="inlineStr"/>
      <c r="C9" s="76" t="n">
        <v>0</v>
      </c>
      <c r="D9" s="76" t="n">
        <v>0</v>
      </c>
      <c r="E9" s="76" t="n">
        <v>0</v>
      </c>
      <c r="F9" s="76" t="n">
        <v>0</v>
      </c>
      <c r="G9" s="76" t="n">
        <v>0</v>
      </c>
      <c r="H9" s="76" t="n">
        <v>0</v>
      </c>
      <c r="I9" s="87" t="n">
        <v>0</v>
      </c>
      <c r="J9" s="66" t="n">
        <v>0</v>
      </c>
      <c r="K9" s="66" t="n">
        <v>0</v>
      </c>
      <c r="L9" s="66" t="n">
        <v>0</v>
      </c>
      <c r="M9" s="66" t="n">
        <v>0</v>
      </c>
      <c r="N9" s="66">
        <f>SUM(C9:E9)-SUM(F9:M9)</f>
        <v/>
      </c>
    </row>
    <row r="10">
      <c r="A10" s="86" t="inlineStr"/>
      <c r="B10" s="75" t="inlineStr"/>
      <c r="C10" s="76" t="n">
        <v>0</v>
      </c>
      <c r="D10" s="76" t="n">
        <v>0</v>
      </c>
      <c r="E10" s="76" t="n">
        <v>0</v>
      </c>
      <c r="F10" s="76" t="n">
        <v>0</v>
      </c>
      <c r="G10" s="76" t="n">
        <v>0</v>
      </c>
      <c r="H10" s="76" t="n">
        <v>0</v>
      </c>
      <c r="I10" s="87" t="n">
        <v>0</v>
      </c>
      <c r="J10" s="66" t="n">
        <v>0</v>
      </c>
      <c r="K10" s="66" t="n">
        <v>0</v>
      </c>
      <c r="L10" s="66" t="n">
        <v>0</v>
      </c>
      <c r="M10" s="66" t="n">
        <v>0</v>
      </c>
      <c r="N10" s="66">
        <f>SUM(C10:E10)-SUM(F10:M10)</f>
        <v/>
      </c>
    </row>
    <row r="11">
      <c r="A11" s="86" t="inlineStr"/>
      <c r="B11" s="75" t="inlineStr"/>
      <c r="C11" s="76" t="n">
        <v>0</v>
      </c>
      <c r="D11" s="76" t="n">
        <v>0</v>
      </c>
      <c r="E11" s="76" t="n">
        <v>0</v>
      </c>
      <c r="F11" s="76" t="n">
        <v>0</v>
      </c>
      <c r="G11" s="76" t="n">
        <v>0</v>
      </c>
      <c r="H11" s="76" t="n">
        <v>0</v>
      </c>
      <c r="I11" s="87" t="n">
        <v>0</v>
      </c>
      <c r="J11" s="66" t="n">
        <v>0</v>
      </c>
      <c r="K11" s="66" t="n">
        <v>0</v>
      </c>
      <c r="L11" s="66" t="n">
        <v>0</v>
      </c>
      <c r="M11" s="66" t="n">
        <v>0</v>
      </c>
      <c r="N11" s="66">
        <f>SUM(C11:E11)-SUM(F11:M11)</f>
        <v/>
      </c>
    </row>
    <row r="12">
      <c r="A12" s="86" t="inlineStr"/>
      <c r="B12" s="75" t="inlineStr"/>
      <c r="C12" s="76" t="n">
        <v>0</v>
      </c>
      <c r="D12" s="76" t="n">
        <v>0</v>
      </c>
      <c r="E12" s="76" t="n">
        <v>0</v>
      </c>
      <c r="F12" s="76" t="n">
        <v>0</v>
      </c>
      <c r="G12" s="76" t="n">
        <v>0</v>
      </c>
      <c r="H12" s="76" t="n">
        <v>0</v>
      </c>
      <c r="I12" s="87" t="n">
        <v>0</v>
      </c>
      <c r="J12" s="66" t="n">
        <v>0</v>
      </c>
      <c r="K12" s="66" t="n">
        <v>0</v>
      </c>
      <c r="L12" s="66" t="n">
        <v>0</v>
      </c>
      <c r="M12" s="66" t="n">
        <v>0</v>
      </c>
      <c r="N12" s="66">
        <f>SUM(C12:E12)-SUM(F12:M12)</f>
        <v/>
      </c>
    </row>
    <row r="13">
      <c r="A13" s="86" t="inlineStr"/>
      <c r="B13" s="75" t="inlineStr"/>
      <c r="C13" s="76" t="n">
        <v>0</v>
      </c>
      <c r="D13" s="76" t="n">
        <v>0</v>
      </c>
      <c r="E13" s="76" t="n">
        <v>0</v>
      </c>
      <c r="F13" s="76" t="n">
        <v>0</v>
      </c>
      <c r="G13" s="76" t="n">
        <v>0</v>
      </c>
      <c r="H13" s="76" t="n">
        <v>0</v>
      </c>
      <c r="I13" s="87" t="n">
        <v>0</v>
      </c>
      <c r="J13" s="66" t="n">
        <v>0</v>
      </c>
      <c r="K13" s="66" t="n">
        <v>0</v>
      </c>
      <c r="L13" s="66" t="n">
        <v>0</v>
      </c>
      <c r="M13" s="66" t="n">
        <v>0</v>
      </c>
      <c r="N13" s="66">
        <f>SUM(C13:E13)-SUM(F13:M13)</f>
        <v/>
      </c>
    </row>
    <row r="14">
      <c r="A14" s="86" t="inlineStr"/>
      <c r="B14" s="75" t="inlineStr"/>
      <c r="C14" s="76" t="n">
        <v>0</v>
      </c>
      <c r="D14" s="76" t="n">
        <v>0</v>
      </c>
      <c r="E14" s="76" t="n">
        <v>0</v>
      </c>
      <c r="F14" s="76" t="n">
        <v>0</v>
      </c>
      <c r="G14" s="76" t="n">
        <v>0</v>
      </c>
      <c r="H14" s="76" t="n">
        <v>0</v>
      </c>
      <c r="I14" s="87" t="n">
        <v>0</v>
      </c>
      <c r="J14" s="66" t="n">
        <v>0</v>
      </c>
      <c r="K14" s="66" t="n">
        <v>0</v>
      </c>
      <c r="L14" s="66" t="n">
        <v>0</v>
      </c>
      <c r="M14" s="66" t="n">
        <v>0</v>
      </c>
      <c r="N14" s="66">
        <f>SUM(C14:E14)-SUM(F14:M14)</f>
        <v/>
      </c>
    </row>
    <row r="15">
      <c r="A15" s="86" t="inlineStr"/>
      <c r="B15" s="75" t="inlineStr"/>
      <c r="C15" s="76" t="n">
        <v>0</v>
      </c>
      <c r="D15" s="76" t="n">
        <v>0</v>
      </c>
      <c r="E15" s="76" t="n">
        <v>0</v>
      </c>
      <c r="F15" s="76" t="n">
        <v>0</v>
      </c>
      <c r="G15" s="76" t="n">
        <v>0</v>
      </c>
      <c r="H15" s="76" t="n">
        <v>0</v>
      </c>
      <c r="I15" s="87" t="n">
        <v>0</v>
      </c>
      <c r="J15" s="66" t="n">
        <v>0</v>
      </c>
      <c r="K15" s="66" t="n">
        <v>0</v>
      </c>
      <c r="L15" s="66" t="n">
        <v>0</v>
      </c>
      <c r="M15" s="66" t="n">
        <v>0</v>
      </c>
      <c r="N15" s="66">
        <f>SUM(C15:E15)-SUM(F15:M15)</f>
        <v/>
      </c>
    </row>
    <row r="16">
      <c r="A16" s="86" t="inlineStr"/>
      <c r="B16" s="75" t="inlineStr"/>
      <c r="C16" s="76" t="n">
        <v>0</v>
      </c>
      <c r="D16" s="76" t="n">
        <v>0</v>
      </c>
      <c r="E16" s="76" t="n">
        <v>0</v>
      </c>
      <c r="F16" s="76" t="n">
        <v>0</v>
      </c>
      <c r="G16" s="76" t="n">
        <v>0</v>
      </c>
      <c r="H16" s="76" t="n">
        <v>0</v>
      </c>
      <c r="I16" s="87" t="n">
        <v>0</v>
      </c>
      <c r="J16" s="66" t="n">
        <v>0</v>
      </c>
      <c r="K16" s="66" t="n">
        <v>0</v>
      </c>
      <c r="L16" s="66" t="n">
        <v>0</v>
      </c>
      <c r="M16" s="66" t="n">
        <v>0</v>
      </c>
      <c r="N16" s="66">
        <f>SUM(C16:E16)-SUM(F16:M16)</f>
        <v/>
      </c>
    </row>
    <row r="17">
      <c r="A17" s="86" t="inlineStr"/>
      <c r="B17" s="75" t="inlineStr"/>
      <c r="C17" s="76" t="n">
        <v>0</v>
      </c>
      <c r="D17" s="76" t="n">
        <v>0</v>
      </c>
      <c r="E17" s="76" t="n">
        <v>0</v>
      </c>
      <c r="F17" s="76" t="n">
        <v>0</v>
      </c>
      <c r="G17" s="76" t="n">
        <v>0</v>
      </c>
      <c r="H17" s="76" t="n">
        <v>0</v>
      </c>
      <c r="I17" s="87" t="n">
        <v>0</v>
      </c>
      <c r="J17" s="66" t="n">
        <v>0</v>
      </c>
      <c r="K17" s="66" t="n">
        <v>0</v>
      </c>
      <c r="L17" s="66" t="n">
        <v>0</v>
      </c>
      <c r="M17" s="66" t="n">
        <v>0</v>
      </c>
      <c r="N17" s="66">
        <f>SUM(C17:E17)-SUM(F17:M17)</f>
        <v/>
      </c>
    </row>
    <row r="18">
      <c r="A18" s="86" t="inlineStr"/>
      <c r="B18" s="75" t="inlineStr"/>
      <c r="C18" s="76" t="n">
        <v>0</v>
      </c>
      <c r="D18" s="76" t="n">
        <v>0</v>
      </c>
      <c r="E18" s="76" t="n">
        <v>0</v>
      </c>
      <c r="F18" s="76" t="n">
        <v>0</v>
      </c>
      <c r="G18" s="76" t="n">
        <v>0</v>
      </c>
      <c r="H18" s="76" t="n">
        <v>0</v>
      </c>
      <c r="I18" s="87" t="n">
        <v>0</v>
      </c>
      <c r="J18" s="66" t="n">
        <v>0</v>
      </c>
      <c r="K18" s="66" t="n">
        <v>0</v>
      </c>
      <c r="L18" s="66" t="n">
        <v>0</v>
      </c>
      <c r="M18" s="66" t="n">
        <v>0</v>
      </c>
      <c r="N18" s="66">
        <f>SUM(C18:E18)-SUM(F18:M18)</f>
        <v/>
      </c>
    </row>
    <row r="19">
      <c r="A19" s="86" t="inlineStr"/>
      <c r="B19" s="75" t="inlineStr"/>
      <c r="C19" s="76" t="n">
        <v>0</v>
      </c>
      <c r="D19" s="76" t="n">
        <v>0</v>
      </c>
      <c r="E19" s="76" t="n">
        <v>0</v>
      </c>
      <c r="F19" s="76" t="n">
        <v>0</v>
      </c>
      <c r="G19" s="76" t="n">
        <v>0</v>
      </c>
      <c r="H19" s="76" t="n">
        <v>0</v>
      </c>
      <c r="I19" s="87" t="n">
        <v>0</v>
      </c>
      <c r="J19" s="66" t="n">
        <v>0</v>
      </c>
      <c r="K19" s="66" t="n">
        <v>0</v>
      </c>
      <c r="L19" s="66" t="n">
        <v>0</v>
      </c>
      <c r="M19" s="66" t="n">
        <v>0</v>
      </c>
      <c r="N19" s="66">
        <f>SUM(C19:E19)-SUM(F19:M19)</f>
        <v/>
      </c>
    </row>
    <row r="20">
      <c r="A20" s="86" t="inlineStr"/>
      <c r="B20" s="75" t="inlineStr"/>
      <c r="C20" s="76" t="n">
        <v>0</v>
      </c>
      <c r="D20" s="76" t="n">
        <v>0</v>
      </c>
      <c r="E20" s="76" t="n">
        <v>0</v>
      </c>
      <c r="F20" s="76" t="n">
        <v>0</v>
      </c>
      <c r="G20" s="76" t="n">
        <v>0</v>
      </c>
      <c r="H20" s="76" t="n">
        <v>0</v>
      </c>
      <c r="I20" s="87" t="n">
        <v>0</v>
      </c>
      <c r="J20" s="66" t="n">
        <v>0</v>
      </c>
      <c r="K20" s="66" t="n">
        <v>0</v>
      </c>
      <c r="L20" s="66" t="n">
        <v>0</v>
      </c>
      <c r="M20" s="66" t="n">
        <v>0</v>
      </c>
      <c r="N20" s="66">
        <f>SUM(C20:E20)-SUM(F20:M20)</f>
        <v/>
      </c>
    </row>
    <row r="21">
      <c r="A21" s="86" t="inlineStr"/>
      <c r="B21" s="75" t="inlineStr"/>
      <c r="C21" s="76" t="n">
        <v>0</v>
      </c>
      <c r="D21" s="76" t="n">
        <v>0</v>
      </c>
      <c r="E21" s="76" t="n">
        <v>0</v>
      </c>
      <c r="F21" s="76" t="n">
        <v>0</v>
      </c>
      <c r="G21" s="76" t="n">
        <v>0</v>
      </c>
      <c r="H21" s="76" t="n">
        <v>0</v>
      </c>
      <c r="I21" s="87" t="n">
        <v>0</v>
      </c>
      <c r="J21" s="66" t="n">
        <v>0</v>
      </c>
      <c r="K21" s="66" t="n">
        <v>0</v>
      </c>
      <c r="L21" s="66" t="n">
        <v>0</v>
      </c>
      <c r="M21" s="66" t="n">
        <v>0</v>
      </c>
      <c r="N21" s="66">
        <f>SUM(C21:E21)-SUM(F21:M21)</f>
        <v/>
      </c>
    </row>
    <row r="22">
      <c r="A22" s="86" t="inlineStr"/>
      <c r="B22" s="75" t="inlineStr"/>
      <c r="C22" s="76" t="n">
        <v>0</v>
      </c>
      <c r="D22" s="76" t="n">
        <v>0</v>
      </c>
      <c r="E22" s="76" t="n">
        <v>0</v>
      </c>
      <c r="F22" s="76" t="n">
        <v>0</v>
      </c>
      <c r="G22" s="76" t="n">
        <v>0</v>
      </c>
      <c r="H22" s="76" t="n">
        <v>0</v>
      </c>
      <c r="I22" s="87" t="n">
        <v>0</v>
      </c>
      <c r="J22" s="66" t="n">
        <v>0</v>
      </c>
      <c r="K22" s="66" t="n">
        <v>0</v>
      </c>
      <c r="L22" s="66" t="n">
        <v>0</v>
      </c>
      <c r="M22" s="66" t="n">
        <v>0</v>
      </c>
      <c r="N22" s="66">
        <f>SUM(C22:E22)-SUM(F22:M22)</f>
        <v/>
      </c>
    </row>
    <row r="23">
      <c r="A23" s="86" t="inlineStr"/>
      <c r="B23" s="75" t="inlineStr"/>
      <c r="C23" s="76" t="n">
        <v>0</v>
      </c>
      <c r="D23" s="76" t="n">
        <v>0</v>
      </c>
      <c r="E23" s="76" t="n">
        <v>0</v>
      </c>
      <c r="F23" s="76" t="n">
        <v>0</v>
      </c>
      <c r="G23" s="76" t="n">
        <v>0</v>
      </c>
      <c r="H23" s="76" t="n">
        <v>0</v>
      </c>
      <c r="I23" s="87" t="n">
        <v>0</v>
      </c>
      <c r="J23" s="66" t="n">
        <v>0</v>
      </c>
      <c r="K23" s="66" t="n">
        <v>0</v>
      </c>
      <c r="L23" s="66" t="n">
        <v>0</v>
      </c>
      <c r="M23" s="66" t="n">
        <v>0</v>
      </c>
      <c r="N23" s="66">
        <f>SUM(C23:E23)-SUM(F23:M23)</f>
        <v/>
      </c>
    </row>
    <row r="24">
      <c r="A24" s="86" t="inlineStr"/>
      <c r="B24" s="75" t="inlineStr"/>
      <c r="C24" s="76" t="n">
        <v>0</v>
      </c>
      <c r="D24" s="76" t="n">
        <v>0</v>
      </c>
      <c r="E24" s="76" t="n">
        <v>0</v>
      </c>
      <c r="F24" s="76" t="n">
        <v>0</v>
      </c>
      <c r="G24" s="76" t="n">
        <v>0</v>
      </c>
      <c r="H24" s="76" t="n">
        <v>0</v>
      </c>
      <c r="I24" s="87" t="n">
        <v>0</v>
      </c>
      <c r="J24" s="66" t="n">
        <v>0</v>
      </c>
      <c r="K24" s="66" t="n">
        <v>0</v>
      </c>
      <c r="L24" s="66" t="n">
        <v>0</v>
      </c>
      <c r="M24" s="66" t="n">
        <v>0</v>
      </c>
      <c r="N24" s="66">
        <f>SUM(C24:E24)-SUM(F24:M24)</f>
        <v/>
      </c>
    </row>
    <row r="25" ht="20" customHeight="1">
      <c r="A25" s="83" t="inlineStr">
        <is>
          <t>TOTAL</t>
        </is>
      </c>
      <c r="B25" s="65" t="n"/>
      <c r="C25" s="84">
        <f>SUM(C5:C24)</f>
        <v/>
      </c>
      <c r="D25" s="84">
        <f>SUM(D5:D24)</f>
        <v/>
      </c>
      <c r="E25" s="84">
        <f>SUM(E5:E24)</f>
        <v/>
      </c>
      <c r="F25" s="84">
        <f>SUM(F5:F24)</f>
        <v/>
      </c>
      <c r="G25" s="84">
        <f>SUM(G5:G24)</f>
        <v/>
      </c>
      <c r="H25" s="84">
        <f>SUM(H5:H24)</f>
        <v/>
      </c>
      <c r="I25" s="88" t="n">
        <v>0</v>
      </c>
      <c r="J25" s="66" t="n">
        <v>0</v>
      </c>
      <c r="K25" s="66" t="n">
        <v>0</v>
      </c>
      <c r="L25" s="66" t="n">
        <v>0</v>
      </c>
      <c r="M25" s="66" t="n">
        <v>0</v>
      </c>
      <c r="N25" s="66">
        <f>SUM(C25:E25)-SUM(F25:M25)</f>
        <v/>
      </c>
    </row>
    <row r="26">
      <c r="A26" s="65" t="n"/>
      <c r="B26" s="65" t="n"/>
      <c r="C26" s="66" t="n"/>
      <c r="D26" s="66" t="n"/>
      <c r="E26" s="66" t="n"/>
      <c r="F26" s="66" t="n"/>
      <c r="G26" s="66" t="n"/>
      <c r="H26" s="66" t="n"/>
      <c r="I26" s="66" t="n">
        <v>0</v>
      </c>
      <c r="J26" s="66" t="n">
        <v>0</v>
      </c>
      <c r="K26" s="66" t="n">
        <v>0</v>
      </c>
      <c r="L26" s="66" t="n">
        <v>0</v>
      </c>
      <c r="M26" s="66" t="n">
        <v>0</v>
      </c>
      <c r="N26" s="66">
        <f>SUM(C26:E26)-SUM(F26:M26)</f>
        <v/>
      </c>
    </row>
    <row r="27">
      <c r="A27" s="65" t="n"/>
      <c r="B27" s="65" t="n"/>
      <c r="C27" s="66" t="n"/>
      <c r="D27" s="66" t="n"/>
      <c r="E27" s="66" t="n"/>
      <c r="F27" s="66" t="n"/>
      <c r="G27" s="66" t="n"/>
      <c r="H27" s="66" t="n"/>
      <c r="I27" s="66" t="n">
        <v>0</v>
      </c>
      <c r="J27" s="66" t="n">
        <v>0</v>
      </c>
      <c r="K27" s="66" t="n">
        <v>0</v>
      </c>
      <c r="L27" s="66" t="n">
        <v>0</v>
      </c>
      <c r="M27" s="66" t="n">
        <v>0</v>
      </c>
      <c r="N27" s="66">
        <f>SUM(C27:E27)-SUM(F27:M27)</f>
        <v/>
      </c>
    </row>
    <row r="28">
      <c r="A28" s="65" t="n"/>
      <c r="B28" s="65" t="n"/>
      <c r="C28" s="66" t="n"/>
      <c r="D28" s="66" t="n"/>
      <c r="E28" s="66" t="n"/>
      <c r="F28" s="66" t="n"/>
      <c r="G28" s="66" t="n"/>
      <c r="H28" s="66" t="n"/>
      <c r="I28" s="66" t="n">
        <v>0</v>
      </c>
      <c r="J28" s="66" t="n">
        <v>0</v>
      </c>
      <c r="K28" s="66" t="n">
        <v>0</v>
      </c>
      <c r="L28" s="66" t="n">
        <v>0</v>
      </c>
      <c r="M28" s="66" t="n">
        <v>0</v>
      </c>
      <c r="N28" s="66">
        <f>SUM(C28:E28)-SUM(F28:M28)</f>
        <v/>
      </c>
    </row>
    <row r="29">
      <c r="A29" s="65" t="n"/>
      <c r="B29" s="65" t="n"/>
      <c r="C29" s="66" t="n"/>
      <c r="D29" s="66" t="n"/>
      <c r="E29" s="66" t="n"/>
      <c r="F29" s="66" t="n"/>
      <c r="G29" s="66" t="n"/>
      <c r="H29" s="66" t="n"/>
      <c r="I29" s="66" t="n">
        <v>0</v>
      </c>
      <c r="J29" s="66" t="n">
        <v>0</v>
      </c>
      <c r="K29" s="66" t="n">
        <v>0</v>
      </c>
      <c r="L29" s="66" t="n">
        <v>0</v>
      </c>
      <c r="M29" s="66" t="n">
        <v>0</v>
      </c>
      <c r="N29" s="66">
        <f>SUM(C29:E29)-SUM(F29:M29)</f>
        <v/>
      </c>
    </row>
    <row r="30">
      <c r="A30" s="65" t="n"/>
      <c r="B30" s="65" t="n"/>
      <c r="C30" s="66" t="n"/>
      <c r="D30" s="66" t="n"/>
      <c r="E30" s="66" t="n"/>
      <c r="F30" s="66" t="n"/>
      <c r="G30" s="66" t="n"/>
      <c r="H30" s="66" t="n"/>
      <c r="I30" s="66" t="n">
        <v>0</v>
      </c>
      <c r="J30" s="66" t="n">
        <v>0</v>
      </c>
      <c r="K30" s="66" t="n">
        <v>0</v>
      </c>
      <c r="L30" s="66" t="n">
        <v>0</v>
      </c>
      <c r="M30" s="66" t="n">
        <v>0</v>
      </c>
      <c r="N30" s="66">
        <f>SUM(C30:E30)-SUM(F30:M30)</f>
        <v/>
      </c>
    </row>
    <row r="31">
      <c r="A31" s="65" t="n"/>
      <c r="B31" s="65" t="n"/>
      <c r="C31" s="66" t="n"/>
      <c r="D31" s="66" t="n"/>
      <c r="E31" s="66" t="n"/>
      <c r="F31" s="66" t="n"/>
      <c r="G31" s="66" t="n"/>
      <c r="H31" s="66" t="n"/>
      <c r="I31" s="66" t="n">
        <v>0</v>
      </c>
      <c r="J31" s="66" t="n">
        <v>0</v>
      </c>
      <c r="K31" s="66" t="n">
        <v>0</v>
      </c>
      <c r="L31" s="66" t="n">
        <v>0</v>
      </c>
      <c r="M31" s="66" t="n">
        <v>0</v>
      </c>
      <c r="N31" s="66">
        <f>SUM(C31:E31)-SUM(F31:M31)</f>
        <v/>
      </c>
    </row>
    <row r="32">
      <c r="A32" s="65" t="n"/>
      <c r="B32" s="65" t="n"/>
      <c r="C32" s="66" t="n"/>
      <c r="D32" s="66" t="n"/>
      <c r="E32" s="66" t="n"/>
      <c r="F32" s="66" t="n"/>
      <c r="G32" s="66" t="n"/>
      <c r="H32" s="66" t="n"/>
      <c r="I32" s="66" t="n">
        <v>0</v>
      </c>
      <c r="J32" s="66" t="n">
        <v>0</v>
      </c>
      <c r="K32" s="66" t="n">
        <v>0</v>
      </c>
      <c r="L32" s="66" t="n">
        <v>0</v>
      </c>
      <c r="M32" s="66" t="n">
        <v>0</v>
      </c>
      <c r="N32" s="66">
        <f>SUM(C32:E32)-SUM(F32:M32)</f>
        <v/>
      </c>
    </row>
    <row r="33">
      <c r="A33" s="65" t="n"/>
      <c r="B33" s="65" t="n"/>
      <c r="C33" s="66" t="n"/>
      <c r="D33" s="66" t="n"/>
      <c r="E33" s="66" t="n"/>
      <c r="F33" s="66" t="n"/>
      <c r="G33" s="66" t="n"/>
      <c r="H33" s="66" t="n"/>
      <c r="I33" s="66" t="n">
        <v>0</v>
      </c>
      <c r="J33" s="66" t="n">
        <v>0</v>
      </c>
      <c r="K33" s="66" t="n">
        <v>0</v>
      </c>
      <c r="L33" s="66" t="n">
        <v>0</v>
      </c>
      <c r="M33" s="66" t="n">
        <v>0</v>
      </c>
      <c r="N33" s="66">
        <f>SUM(C33:E33)-SUM(F33:M33)</f>
        <v/>
      </c>
    </row>
    <row r="34">
      <c r="A34" s="65" t="n"/>
      <c r="B34" s="65" t="n"/>
      <c r="C34" s="66" t="n"/>
      <c r="D34" s="66" t="n"/>
      <c r="E34" s="66" t="n"/>
      <c r="F34" s="66" t="n"/>
      <c r="G34" s="66" t="n"/>
      <c r="H34" s="66" t="n"/>
      <c r="I34" s="66" t="n">
        <v>0</v>
      </c>
      <c r="J34" s="66" t="n">
        <v>0</v>
      </c>
      <c r="K34" s="66" t="n">
        <v>0</v>
      </c>
      <c r="L34" s="66" t="n">
        <v>0</v>
      </c>
      <c r="M34" s="66" t="n">
        <v>0</v>
      </c>
      <c r="N34" s="66">
        <f>SUM(C34:E34)-SUM(F34:M34)</f>
        <v/>
      </c>
    </row>
    <row r="35">
      <c r="A35" s="65" t="n"/>
      <c r="B35" s="65" t="n"/>
      <c r="C35" s="66" t="n"/>
      <c r="D35" s="66" t="n"/>
      <c r="E35" s="66" t="n"/>
      <c r="F35" s="66" t="n"/>
      <c r="G35" s="66" t="n"/>
      <c r="H35" s="66" t="n"/>
      <c r="I35" s="66" t="n">
        <v>0</v>
      </c>
      <c r="J35" s="66" t="n">
        <v>0</v>
      </c>
      <c r="K35" s="66" t="n">
        <v>0</v>
      </c>
      <c r="L35" s="66" t="n">
        <v>0</v>
      </c>
      <c r="M35" s="66" t="n">
        <v>0</v>
      </c>
      <c r="N35" s="66">
        <f>SUM(C35:E35)-SUM(F35:M35)</f>
        <v/>
      </c>
    </row>
    <row r="36">
      <c r="A36" s="65" t="n"/>
      <c r="B36" s="65" t="n"/>
      <c r="C36" s="66" t="n"/>
      <c r="D36" s="66" t="n"/>
      <c r="E36" s="66" t="n"/>
      <c r="F36" s="66" t="n"/>
      <c r="G36" s="66" t="n"/>
      <c r="H36" s="66" t="n"/>
      <c r="I36" s="66" t="n">
        <v>0</v>
      </c>
      <c r="J36" s="66" t="n">
        <v>0</v>
      </c>
      <c r="K36" s="66" t="n">
        <v>0</v>
      </c>
      <c r="L36" s="66" t="n">
        <v>0</v>
      </c>
      <c r="M36" s="66" t="n">
        <v>0</v>
      </c>
      <c r="N36" s="66">
        <f>SUM(C36:E36)-SUM(F36:M36)</f>
        <v/>
      </c>
    </row>
    <row r="37">
      <c r="A37" s="65" t="n"/>
      <c r="B37" s="65" t="n"/>
      <c r="C37" s="66" t="n"/>
      <c r="D37" s="66" t="n"/>
      <c r="E37" s="66" t="n"/>
      <c r="F37" s="66" t="n"/>
      <c r="G37" s="66" t="n"/>
      <c r="H37" s="66" t="n"/>
      <c r="I37" s="66" t="n">
        <v>0</v>
      </c>
      <c r="J37" s="66" t="n">
        <v>0</v>
      </c>
      <c r="K37" s="66" t="n">
        <v>0</v>
      </c>
      <c r="L37" s="66" t="n">
        <v>0</v>
      </c>
      <c r="M37" s="66" t="n">
        <v>0</v>
      </c>
      <c r="N37" s="66">
        <f>SUM(C37:E37)-SUM(F37:M37)</f>
        <v/>
      </c>
    </row>
    <row r="38">
      <c r="A38" s="65" t="n"/>
      <c r="B38" s="65" t="n"/>
      <c r="C38" s="66" t="n"/>
      <c r="D38" s="66" t="n"/>
      <c r="E38" s="66" t="n"/>
      <c r="F38" s="66" t="n"/>
      <c r="G38" s="66" t="n"/>
      <c r="H38" s="66" t="n"/>
      <c r="I38" s="66" t="n">
        <v>0</v>
      </c>
      <c r="J38" s="66" t="n">
        <v>0</v>
      </c>
      <c r="K38" s="66" t="n">
        <v>0</v>
      </c>
      <c r="L38" s="66" t="n">
        <v>0</v>
      </c>
      <c r="M38" s="66" t="n">
        <v>0</v>
      </c>
      <c r="N38" s="66">
        <f>SUM(C38:E38)-SUM(F38:M38)</f>
        <v/>
      </c>
    </row>
    <row r="39">
      <c r="A39" s="65" t="n"/>
      <c r="B39" s="65" t="n"/>
      <c r="C39" s="66" t="n"/>
      <c r="D39" s="66" t="n"/>
      <c r="E39" s="66" t="n"/>
      <c r="F39" s="66" t="n"/>
      <c r="G39" s="66" t="n"/>
      <c r="H39" s="66" t="n"/>
      <c r="I39" s="66" t="n">
        <v>0</v>
      </c>
      <c r="J39" s="66" t="n">
        <v>0</v>
      </c>
      <c r="K39" s="66" t="n">
        <v>0</v>
      </c>
      <c r="L39" s="66" t="n">
        <v>0</v>
      </c>
      <c r="M39" s="66" t="n">
        <v>0</v>
      </c>
      <c r="N39" s="66">
        <f>SUM(C39:E39)-SUM(F39:M39)</f>
        <v/>
      </c>
    </row>
    <row r="40">
      <c r="A40" s="65" t="n"/>
      <c r="B40" s="65" t="n"/>
      <c r="C40" s="66" t="n"/>
      <c r="D40" s="66" t="n"/>
      <c r="E40" s="66" t="n"/>
      <c r="F40" s="66" t="n"/>
      <c r="G40" s="66" t="n"/>
      <c r="H40" s="66" t="n"/>
      <c r="I40" s="66" t="n">
        <v>0</v>
      </c>
      <c r="J40" s="66" t="n">
        <v>0</v>
      </c>
      <c r="K40" s="66" t="n">
        <v>0</v>
      </c>
      <c r="L40" s="66" t="n">
        <v>0</v>
      </c>
      <c r="M40" s="66" t="n">
        <v>0</v>
      </c>
      <c r="N40" s="66">
        <f>SUM(C40:E40)-SUM(F40:M40)</f>
        <v/>
      </c>
    </row>
    <row r="41">
      <c r="A41" s="65" t="n"/>
      <c r="B41" s="65" t="n"/>
      <c r="C41" s="65" t="n"/>
      <c r="D41" s="65" t="n"/>
      <c r="E41" s="65" t="n"/>
      <c r="F41" s="65" t="n"/>
      <c r="G41" s="65" t="n"/>
      <c r="H41" s="65" t="n"/>
      <c r="I41" s="65" t="n"/>
      <c r="J41" s="65" t="n"/>
      <c r="K41" s="65" t="n"/>
      <c r="L41" s="65" t="n"/>
      <c r="M41" s="65" t="n"/>
      <c r="N41" s="65" t="n"/>
    </row>
    <row r="42">
      <c r="A42" s="73" t="inlineStr">
        <is>
          <t>TOTALS</t>
        </is>
      </c>
      <c r="B42" s="73" t="n"/>
      <c r="C42" s="66">
        <f>SUM(C5:C40)</f>
        <v/>
      </c>
      <c r="D42" s="66">
        <f>SUM(D5:D40)</f>
        <v/>
      </c>
      <c r="E42" s="66">
        <f>SUM(E5:E40)</f>
        <v/>
      </c>
      <c r="F42" s="66">
        <f>SUM(F5:F40)</f>
        <v/>
      </c>
      <c r="G42" s="66">
        <f>SUM(G5:G40)</f>
        <v/>
      </c>
      <c r="H42" s="66">
        <f>SUM(H5:H40)</f>
        <v/>
      </c>
      <c r="I42" s="66">
        <f>SUM(I5:I40)</f>
        <v/>
      </c>
      <c r="J42" s="66">
        <f>SUM(J5:J40)</f>
        <v/>
      </c>
      <c r="K42" s="66">
        <f>SUM(K5:K40)</f>
        <v/>
      </c>
      <c r="L42" s="66">
        <f>SUM(L5:L40)</f>
        <v/>
      </c>
      <c r="M42" s="66">
        <f>SUM(M5:M40)</f>
        <v/>
      </c>
      <c r="N42" s="66">
        <f>SUM(N5:N40)</f>
        <v/>
      </c>
    </row>
  </sheetData>
  <mergeCells count="3">
    <mergeCell ref="A1:I1"/>
    <mergeCell ref="A3:I3"/>
    <mergeCell ref="A25:B25"/>
  </mergeCells>
  <conditionalFormatting sqref="N5:N40">
    <cfRule type="cellIs" priority="1" operator="lessThan" dxfId="0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2025-12-29T02:37:33Z</dcterms:created>
  <dcterms:modified xmlns:dcterms="http://purl.org/dc/terms/" xmlns:xsi="http://www.w3.org/2001/XMLSchema-instance" xsi:type="dcterms:W3CDTF">2025-12-29T02:52:21Z</dcterms:modified>
</cp:coreProperties>
</file>